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https://mortgagesforbusiness.sharepoint.com/sites/Marketing2/Shared Documents/Literature/Forms &amp; Standard Documents/Portfolio Review Form/"/>
    </mc:Choice>
  </mc:AlternateContent>
  <xr:revisionPtr revIDLastSave="0" documentId="8_{335A18E3-4BFD-4008-BCA8-8503EB08D120}" xr6:coauthVersionLast="47" xr6:coauthVersionMax="47" xr10:uidLastSave="{00000000-0000-0000-0000-000000000000}"/>
  <workbookProtection workbookAlgorithmName="SHA-512" workbookHashValue="+vOC/5id8tXPZ/cd7vYtso7NqYONzkpPEQUd8ZtwjwRO6sCD290/ApifOheP6Ha8EJxj1Sp1GHnv8tcGBNMOcw==" workbookSaltValue="U970ywQV6+jP6gJE5YMRSQ==" workbookSpinCount="100000" lockStructure="1"/>
  <bookViews>
    <workbookView xWindow="-28920" yWindow="-120" windowWidth="29040" windowHeight="15840" xr2:uid="{00000000-000D-0000-FFFF-FFFF00000000}"/>
  </bookViews>
  <sheets>
    <sheet name="Property Portfolio Spreadsheet" sheetId="1" r:id="rId1"/>
    <sheet name="Example " sheetId="2" r:id="rId2"/>
  </sheets>
  <definedNames>
    <definedName name="_xlnm._FilterDatabase" localSheetId="0" hidden="1">'Property Portfolio Spreadsheet'!$B$16:$N$16</definedName>
    <definedName name="_xlnm.Print_Area" localSheetId="0">'Property Portfolio Spreadsheet'!$A$1:$U$76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17" i="1"/>
  <c r="N69" i="1" l="1"/>
  <c r="M69" i="1"/>
  <c r="L69" i="1"/>
  <c r="H69" i="1"/>
  <c r="R17" i="1" l="1"/>
  <c r="O17" i="1"/>
  <c r="Q17" i="1" l="1"/>
  <c r="Q18" i="1"/>
  <c r="Q19" i="1"/>
  <c r="Q20" i="1"/>
  <c r="Q21" i="1"/>
  <c r="U13" i="1" l="1"/>
  <c r="O18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22" i="1"/>
  <c r="Q23" i="1"/>
  <c r="Q24" i="1"/>
  <c r="Q25" i="1"/>
  <c r="Q2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" i="2"/>
  <c r="Q6" i="2"/>
  <c r="O6" i="2"/>
  <c r="R5" i="2"/>
  <c r="Q5" i="2"/>
  <c r="O5" i="2"/>
  <c r="N67" i="1" l="1"/>
  <c r="M67" i="1"/>
  <c r="L67" i="1"/>
  <c r="H67" i="1"/>
  <c r="Q27" i="1" l="1"/>
  <c r="O67" i="1" l="1"/>
  <c r="Q67" i="1" l="1"/>
  <c r="R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tc={14467575-6DBA-4991-9568-83C28E388954}</author>
    <author>Graeme Wright</author>
    <author>Jenny Barrett</author>
    <author>Amy Earl</author>
  </authors>
  <commentList>
    <comment ref="A1" authorId="0" shapeId="0" xr:uid="{14467575-6DBA-4991-9568-83C28E38895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@Emma Stanley-Clegg - I need access to this document to fix it. Could you please share with editing rights?
</t>
      </text>
    </comment>
    <comment ref="T9" authorId="1" shapeId="0" xr:uid="{00000000-0006-0000-0000-000001000000}">
      <text>
        <r>
          <rPr>
            <sz val="10"/>
            <color indexed="81"/>
            <rFont val="Lucida Sans"/>
            <family val="2"/>
          </rPr>
          <t>Please confirm the current date, as lenders will want to know that the information provided is up to date.</t>
        </r>
      </text>
    </comment>
    <comment ref="B16" authorId="2" shapeId="0" xr:uid="{00000000-0006-0000-0000-000002000000}">
      <text>
        <r>
          <rPr>
            <sz val="10"/>
            <color indexed="81"/>
            <rFont val="Lucida Sans"/>
            <family val="2"/>
          </rPr>
          <t>Include house number, door number (if flat) and postcode.</t>
        </r>
      </text>
    </comment>
    <comment ref="C16" authorId="2" shapeId="0" xr:uid="{00000000-0006-0000-0000-000003000000}">
      <text>
        <r>
          <rPr>
            <sz val="10"/>
            <color indexed="81"/>
            <rFont val="Lucida Sans"/>
            <family val="2"/>
          </rPr>
          <t>State the name on the property's title deeds. E.g. it might be you, you and your partner, or a Ltd Company.</t>
        </r>
      </text>
    </comment>
    <comment ref="D16" authorId="3" shapeId="0" xr:uid="{00000000-0006-0000-0000-000004000000}">
      <text>
        <r>
          <rPr>
            <sz val="10"/>
            <color indexed="81"/>
            <rFont val="Lucida Sans"/>
            <family val="2"/>
          </rPr>
          <t>E.g. terrace, semi-detached, detached, bungalow, 3rd floor flat, multi-unit (i.e. block of flats owned on a single title) etc.</t>
        </r>
      </text>
    </comment>
    <comment ref="E16" authorId="2" shapeId="0" xr:uid="{00000000-0006-0000-0000-000005000000}">
      <text>
        <r>
          <rPr>
            <sz val="10"/>
            <color indexed="81"/>
            <rFont val="Lucida Sans"/>
            <family val="2"/>
          </rPr>
          <t>Number of rooms used as a bedroom within the property.</t>
        </r>
      </text>
    </comment>
    <comment ref="F16" authorId="2" shapeId="0" xr:uid="{00000000-0006-0000-0000-000006000000}">
      <text>
        <r>
          <rPr>
            <sz val="10"/>
            <color indexed="81"/>
            <rFont val="Lucida Sans"/>
            <family val="2"/>
          </rPr>
          <t>Licensed HMO (House in Multiple Occupation) or multi-let (i.e. HMO which does not require a licence).</t>
        </r>
      </text>
    </comment>
    <comment ref="H16" authorId="2" shapeId="0" xr:uid="{00000000-0006-0000-0000-000007000000}">
      <text>
        <r>
          <rPr>
            <sz val="10"/>
            <color indexed="81"/>
            <rFont val="Lucida Sans"/>
            <family val="2"/>
          </rPr>
          <t>State how much you think the property is worth.</t>
        </r>
      </text>
    </comment>
    <comment ref="I16" authorId="2" shapeId="0" xr:uid="{00000000-0006-0000-0000-000008000000}">
      <text>
        <r>
          <rPr>
            <sz val="10"/>
            <color indexed="81"/>
            <rFont val="Lucida Sans"/>
            <family val="2"/>
          </rPr>
          <t>State the date when you orginally acquired the property.</t>
        </r>
      </text>
    </comment>
    <comment ref="J16" authorId="2" shapeId="0" xr:uid="{00000000-0006-0000-0000-000009000000}">
      <text>
        <r>
          <rPr>
            <sz val="10"/>
            <color indexed="81"/>
            <rFont val="Lucida Sans"/>
            <family val="2"/>
          </rPr>
          <t>The amount you paid for the property. If you inherited the property, state the value according to probate.</t>
        </r>
      </text>
    </comment>
    <comment ref="K16" authorId="2" shapeId="0" xr:uid="{00000000-0006-0000-0000-00000A000000}">
      <text>
        <r>
          <rPr>
            <sz val="10"/>
            <color indexed="81"/>
            <rFont val="Lucida Sans"/>
            <family val="2"/>
          </rPr>
          <t>Include the names of all lenders if you have more than one loan secured against the property.</t>
        </r>
      </text>
    </comment>
    <comment ref="L16" authorId="2" shapeId="0" xr:uid="{00000000-0006-0000-0000-00000B000000}">
      <text>
        <r>
          <rPr>
            <sz val="10"/>
            <color indexed="81"/>
            <rFont val="Lucida Sans"/>
            <family val="2"/>
          </rPr>
          <t>Total amount of borrowing secured against the property. Include any 2nd charge loans. If the property is unencumbered, put £0.</t>
        </r>
      </text>
    </comment>
    <comment ref="M16" authorId="2" shapeId="0" xr:uid="{00000000-0006-0000-0000-00000C000000}">
      <text>
        <r>
          <rPr>
            <sz val="10"/>
            <color indexed="81"/>
            <rFont val="Lucida Sans"/>
            <family val="2"/>
          </rPr>
          <t>Total monthly mortgage payment.</t>
        </r>
      </text>
    </comment>
    <comment ref="N16" authorId="2" shapeId="0" xr:uid="{00000000-0006-0000-0000-00000D000000}">
      <text>
        <r>
          <rPr>
            <sz val="10"/>
            <color indexed="81"/>
            <rFont val="Lucida Sans"/>
            <family val="2"/>
          </rPr>
          <t>Gross amount of rental income received on this property each month.</t>
        </r>
      </text>
    </comment>
    <comment ref="O16" authorId="3" shapeId="0" xr:uid="{00000000-0006-0000-0000-00000E000000}">
      <text>
        <r>
          <rPr>
            <sz val="10"/>
            <color indexed="81"/>
            <rFont val="Lucida Sans"/>
            <family val="2"/>
          </rPr>
          <t>The spreadsheet automatically calculates gross annual yield. (Annual gross rental income divided by current property value).</t>
        </r>
      </text>
    </comment>
    <comment ref="Q16" authorId="3" shapeId="0" xr:uid="{00000000-0006-0000-0000-00000F000000}">
      <text>
        <r>
          <rPr>
            <sz val="10"/>
            <color indexed="81"/>
            <rFont val="Lucida Sans"/>
            <family val="2"/>
          </rPr>
          <t>The spreadsheet automatically calculates this for you. (Divide the total outstanding loan amount by the current estimated value of the property).</t>
        </r>
      </text>
    </comment>
    <comment ref="R16" authorId="3" shapeId="0" xr:uid="{00000000-0006-0000-0000-000010000000}">
      <text>
        <r>
          <rPr>
            <sz val="10"/>
            <color indexed="81"/>
            <rFont val="Lucida Sans"/>
            <family val="2"/>
          </rPr>
          <t>The spreadsheet automatically calculates this for you. (The current value of the property minus the total outstanding loans secured on the property).</t>
        </r>
      </text>
    </comment>
    <comment ref="S16" authorId="3" shapeId="0" xr:uid="{00000000-0006-0000-0000-000011000000}">
      <text>
        <r>
          <rPr>
            <sz val="10"/>
            <color indexed="81"/>
            <rFont val="Lucida Sans"/>
            <family val="2"/>
          </rPr>
          <t>Do you let the property to individuals/family, sharers, local authority, housing association or corporate entity?</t>
        </r>
      </text>
    </comment>
    <comment ref="T16" authorId="2" shapeId="0" xr:uid="{00000000-0006-0000-0000-000012000000}">
      <text>
        <r>
          <rPr>
            <sz val="10"/>
            <color indexed="81"/>
            <rFont val="Lucida Sans"/>
            <family val="2"/>
          </rPr>
          <t>What interest rate are currently paying on your mortgage/loan?</t>
        </r>
      </text>
    </comment>
    <comment ref="U16" authorId="2" shapeId="0" xr:uid="{00000000-0006-0000-0000-000013000000}">
      <text>
        <r>
          <rPr>
            <sz val="10"/>
            <color indexed="81"/>
            <rFont val="Lucida Sans"/>
            <family val="2"/>
          </rPr>
          <t>When do the Early Repayment Charges expire? If you are not in any ERC period, please put N/A.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Barrett</author>
    <author>Amy Earl</author>
  </authors>
  <commentList>
    <comment ref="B4" authorId="0" shapeId="0" xr:uid="{00000000-0006-0000-0100-000001000000}">
      <text>
        <r>
          <rPr>
            <sz val="10"/>
            <color indexed="81"/>
            <rFont val="Lucida Sans"/>
            <family val="2"/>
          </rPr>
          <t>Include house number, door number (if flat) and postcode.</t>
        </r>
      </text>
    </comment>
    <comment ref="C4" authorId="0" shapeId="0" xr:uid="{00000000-0006-0000-0100-000002000000}">
      <text>
        <r>
          <rPr>
            <sz val="10"/>
            <color indexed="81"/>
            <rFont val="Lucida Sans"/>
            <family val="2"/>
          </rPr>
          <t>State the name on the property's title deeds. E.g. it might be you, you and your partner, or a Ltd Company.</t>
        </r>
      </text>
    </comment>
    <comment ref="D4" authorId="1" shapeId="0" xr:uid="{00000000-0006-0000-0100-000003000000}">
      <text>
        <r>
          <rPr>
            <sz val="10"/>
            <color indexed="81"/>
            <rFont val="Lucida Sans"/>
            <family val="2"/>
          </rPr>
          <t>E.g. terrace, semi-detached, detached, bungalow, 3rd floor flat, multi-unit (i.e. block of flats owned on a single title) etc.</t>
        </r>
      </text>
    </comment>
    <comment ref="E4" authorId="0" shapeId="0" xr:uid="{00000000-0006-0000-0100-000004000000}">
      <text>
        <r>
          <rPr>
            <sz val="10"/>
            <color indexed="81"/>
            <rFont val="Lucida Sans"/>
            <family val="2"/>
          </rPr>
          <t>Number of rooms used as a bedroom within the property.</t>
        </r>
      </text>
    </comment>
    <comment ref="F4" authorId="0" shapeId="0" xr:uid="{00000000-0006-0000-0100-000005000000}">
      <text>
        <r>
          <rPr>
            <sz val="10"/>
            <color indexed="81"/>
            <rFont val="Lucida Sans"/>
            <family val="2"/>
          </rPr>
          <t>Licensed HMO (House in Multiple Occupation) or multi-let (i.e. HMO which does not require a licence).</t>
        </r>
      </text>
    </comment>
    <comment ref="H4" authorId="0" shapeId="0" xr:uid="{00000000-0006-0000-0100-000006000000}">
      <text>
        <r>
          <rPr>
            <sz val="10"/>
            <color indexed="81"/>
            <rFont val="Lucida Sans"/>
            <family val="2"/>
          </rPr>
          <t>State how much you think the property is worth.</t>
        </r>
      </text>
    </comment>
    <comment ref="I4" authorId="0" shapeId="0" xr:uid="{00000000-0006-0000-0100-000007000000}">
      <text>
        <r>
          <rPr>
            <sz val="10"/>
            <color indexed="81"/>
            <rFont val="Lucida Sans"/>
            <family val="2"/>
          </rPr>
          <t>State the date when you orginally acquired the property.</t>
        </r>
      </text>
    </comment>
    <comment ref="J4" authorId="0" shapeId="0" xr:uid="{00000000-0006-0000-0100-000008000000}">
      <text>
        <r>
          <rPr>
            <sz val="10"/>
            <color indexed="81"/>
            <rFont val="Lucida Sans"/>
            <family val="2"/>
          </rPr>
          <t>The amount you paid for the property. If you inherited the property, state the value according to probate.</t>
        </r>
      </text>
    </comment>
    <comment ref="K4" authorId="0" shapeId="0" xr:uid="{00000000-0006-0000-0100-000009000000}">
      <text>
        <r>
          <rPr>
            <sz val="10"/>
            <color indexed="81"/>
            <rFont val="Lucida Sans"/>
            <family val="2"/>
          </rPr>
          <t>Include the names of all lenders if you have more than one loan secured against the property.</t>
        </r>
      </text>
    </comment>
    <comment ref="L4" authorId="0" shapeId="0" xr:uid="{00000000-0006-0000-0100-00000A000000}">
      <text>
        <r>
          <rPr>
            <sz val="10"/>
            <color indexed="81"/>
            <rFont val="Lucida Sans"/>
            <family val="2"/>
          </rPr>
          <t>Total amount of borrowing secured against the property. Include any 2nd charge loans. If the property is unencumbered, put £0.</t>
        </r>
      </text>
    </comment>
    <comment ref="M4" authorId="0" shapeId="0" xr:uid="{00000000-0006-0000-0100-00000B000000}">
      <text>
        <r>
          <rPr>
            <sz val="10"/>
            <color indexed="81"/>
            <rFont val="Lucida Sans"/>
            <family val="2"/>
          </rPr>
          <t>Total monthly mortgage payment.</t>
        </r>
      </text>
    </comment>
    <comment ref="N4" authorId="0" shapeId="0" xr:uid="{00000000-0006-0000-0100-00000C000000}">
      <text>
        <r>
          <rPr>
            <sz val="10"/>
            <color indexed="81"/>
            <rFont val="Lucida Sans"/>
            <family val="2"/>
          </rPr>
          <t>Gross amount of rental income received on this property each month.</t>
        </r>
      </text>
    </comment>
    <comment ref="O4" authorId="1" shapeId="0" xr:uid="{00000000-0006-0000-0100-00000D000000}">
      <text>
        <r>
          <rPr>
            <sz val="10"/>
            <color indexed="81"/>
            <rFont val="Lucida Sans"/>
            <family val="2"/>
          </rPr>
          <t>The spreadsheet automatically calculates gross annual yield. (Annual gross rental income divided by current property value).</t>
        </r>
      </text>
    </comment>
    <comment ref="Q4" authorId="1" shapeId="0" xr:uid="{00000000-0006-0000-0100-00000E000000}">
      <text>
        <r>
          <rPr>
            <sz val="10"/>
            <color indexed="81"/>
            <rFont val="Lucida Sans"/>
            <family val="2"/>
          </rPr>
          <t>The spreadsheet automatically calculates this for you. (Divide the total outstanding loan amount by the current estimated value of the property).</t>
        </r>
      </text>
    </comment>
    <comment ref="R4" authorId="1" shapeId="0" xr:uid="{00000000-0006-0000-0100-00000F000000}">
      <text>
        <r>
          <rPr>
            <sz val="10"/>
            <color indexed="81"/>
            <rFont val="Lucida Sans"/>
            <family val="2"/>
          </rPr>
          <t>The spreadsheet automatically calculates this for you. (The current value of the property minus the total outstanding loans secured on the property).</t>
        </r>
      </text>
    </comment>
    <comment ref="S4" authorId="1" shapeId="0" xr:uid="{00000000-0006-0000-0100-000010000000}">
      <text>
        <r>
          <rPr>
            <sz val="10"/>
            <color indexed="81"/>
            <rFont val="Lucida Sans"/>
            <family val="2"/>
          </rPr>
          <t>Do you let the property to individuals/family, sharers, local authority, housing association or corporate entity?</t>
        </r>
      </text>
    </comment>
    <comment ref="T4" authorId="0" shapeId="0" xr:uid="{00000000-0006-0000-0100-000011000000}">
      <text>
        <r>
          <rPr>
            <sz val="10"/>
            <color indexed="81"/>
            <rFont val="Lucida Sans"/>
            <family val="2"/>
          </rPr>
          <t>What interest rate are currently paying on your mortgage/loan?</t>
        </r>
      </text>
    </comment>
    <comment ref="U4" authorId="0" shapeId="0" xr:uid="{00000000-0006-0000-0100-000012000000}">
      <text>
        <r>
          <rPr>
            <sz val="10"/>
            <color indexed="81"/>
            <rFont val="Lucida Sans"/>
            <family val="2"/>
          </rPr>
          <t>When do the Early Repayment Charges expire? If you are not in any ERC period, please put N/A.</t>
        </r>
      </text>
    </comment>
  </commentList>
</comments>
</file>

<file path=xl/sharedStrings.xml><?xml version="1.0" encoding="utf-8"?>
<sst xmlns="http://schemas.openxmlformats.org/spreadsheetml/2006/main" count="82" uniqueCount="57">
  <si>
    <t>Property Portfolio Spreadsheet</t>
  </si>
  <si>
    <t>T: 0345 345 6788 
E: enquiry@mortgagesforbusiness.co.uk</t>
  </si>
  <si>
    <t xml:space="preserve">  Include all buy to let investment properties - mortgaged &amp; unencumbered.</t>
  </si>
  <si>
    <t xml:space="preserve">Your Name: </t>
  </si>
  <si>
    <t xml:space="preserve">Contact number: </t>
  </si>
  <si>
    <t>Email:</t>
  </si>
  <si>
    <t>Date:</t>
  </si>
  <si>
    <r>
      <t xml:space="preserve">Return the completed form to your MFB consultant or email </t>
    </r>
    <r>
      <rPr>
        <b/>
        <sz val="11"/>
        <color rgb="FFFF0000"/>
        <rFont val="Lucida Sans"/>
        <family val="2"/>
      </rPr>
      <t xml:space="preserve">enquiry@mortgagesforbusiness.co.uk </t>
    </r>
    <r>
      <rPr>
        <b/>
        <sz val="11"/>
        <rFont val="Lucida Sans"/>
        <family val="2"/>
      </rPr>
      <t>to support your mortgage application or for a free, no obligation review.</t>
    </r>
  </si>
  <si>
    <t>Refer to the Example Tab which shows how to complete the spreadsheet</t>
  </si>
  <si>
    <t>Stress Test</t>
  </si>
  <si>
    <t>Interest Rate</t>
  </si>
  <si>
    <t>Cover</t>
  </si>
  <si>
    <t>Essential Information</t>
  </si>
  <si>
    <t>Optional Information</t>
  </si>
  <si>
    <t>Property Address</t>
  </si>
  <si>
    <t>Ownership</t>
  </si>
  <si>
    <t>Property Type</t>
  </si>
  <si>
    <t>No. Beds</t>
  </si>
  <si>
    <t>HMO</t>
  </si>
  <si>
    <t>Multi-Unit</t>
  </si>
  <si>
    <t>Property Value</t>
  </si>
  <si>
    <t>Date Purchased</t>
  </si>
  <si>
    <t>Purchase Price</t>
  </si>
  <si>
    <t>Lender Name</t>
  </si>
  <si>
    <t>Current Mortgage Balance</t>
  </si>
  <si>
    <t>Monthly Mortgage Payment</t>
  </si>
  <si>
    <t>Monthly Rental Income</t>
  </si>
  <si>
    <t>Yield</t>
  </si>
  <si>
    <t>Loan to Value</t>
  </si>
  <si>
    <t>Equity</t>
  </si>
  <si>
    <t>Type of Tenants</t>
  </si>
  <si>
    <t>Current Mortgage Interest Rate</t>
  </si>
  <si>
    <t>ERC Expiry Date</t>
  </si>
  <si>
    <t>Current EPC Rating</t>
  </si>
  <si>
    <t>EPC Expiry Date</t>
  </si>
  <si>
    <t xml:space="preserve">123 Street, AB1 CD2 </t>
  </si>
  <si>
    <t xml:space="preserve">John Smith </t>
  </si>
  <si>
    <t xml:space="preserve">landbay </t>
  </si>
  <si>
    <t>TOTALS</t>
  </si>
  <si>
    <t>Filter Sub-Totals</t>
  </si>
  <si>
    <r>
      <rPr>
        <b/>
        <sz val="11"/>
        <color theme="5"/>
        <rFont val="Lucida Sans"/>
        <family val="2"/>
      </rPr>
      <t>Why do we need this information?</t>
    </r>
    <r>
      <rPr>
        <sz val="11"/>
        <color theme="1"/>
        <rFont val="Lucida Sans"/>
        <family val="2"/>
      </rPr>
      <t xml:space="preserve"> If you have 4 or more mortgaged residential investment properties you will have to supply this information to a lender when applying for a buy to let mortgage or remortgage.  Once completed, send your spreadsheet to your MFB consultant or </t>
    </r>
    <r>
      <rPr>
        <sz val="11"/>
        <color theme="5"/>
        <rFont val="Lucida Sans"/>
        <family val="2"/>
      </rPr>
      <t>enquiry@mortgagesforbusiness.co.uk</t>
    </r>
    <r>
      <rPr>
        <sz val="11"/>
        <color theme="1"/>
        <rFont val="Lucida Sans"/>
        <family val="2"/>
      </rPr>
      <t>.</t>
    </r>
  </si>
  <si>
    <t>Example</t>
  </si>
  <si>
    <t>123 Mortgage Lane, Loanville, XY10 5ZY</t>
  </si>
  <si>
    <t>John Green Lettings Ltd</t>
  </si>
  <si>
    <t>detached</t>
  </si>
  <si>
    <t>3</t>
  </si>
  <si>
    <t>No</t>
  </si>
  <si>
    <t>February 2011</t>
  </si>
  <si>
    <t>Santander</t>
  </si>
  <si>
    <t>Individual</t>
  </si>
  <si>
    <t>456 Mortgage Street, Rentsville ZY56 5TX</t>
  </si>
  <si>
    <t>James and Mary Smith</t>
  </si>
  <si>
    <t>semi</t>
  </si>
  <si>
    <t>April 2013</t>
  </si>
  <si>
    <t>BM solutions</t>
  </si>
  <si>
    <t>Family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</si>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</sst>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%"/>
    <numFmt numFmtId="165" formatCode="&quot;£&quot;#,##0"/>
    <numFmt numFmtId="166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8"/>
      <color rgb="FF235391"/>
      <name val="Lucida Sans"/>
      <family val="2"/>
    </font>
    <font>
      <b/>
      <sz val="14"/>
      <color theme="0"/>
      <name val="Lucida Sans"/>
      <family val="2"/>
    </font>
    <font>
      <sz val="11"/>
      <color rgb="FFFF0000"/>
      <name val="Lucida Sans"/>
      <family val="2"/>
    </font>
    <font>
      <sz val="10"/>
      <color indexed="81"/>
      <name val="Lucida Sans"/>
      <family val="2"/>
    </font>
    <font>
      <b/>
      <sz val="11"/>
      <color theme="1"/>
      <name val="Lucida Sans"/>
      <family val="2"/>
    </font>
    <font>
      <b/>
      <sz val="11"/>
      <color rgb="FFFF0000"/>
      <name val="Lucida Sans"/>
      <family val="2"/>
    </font>
    <font>
      <b/>
      <sz val="11"/>
      <name val="Lucida Sans"/>
      <family val="2"/>
    </font>
    <font>
      <b/>
      <sz val="11"/>
      <color theme="5"/>
      <name val="Lucida Sans"/>
      <family val="2"/>
    </font>
    <font>
      <sz val="11"/>
      <color theme="5"/>
      <name val="Lucida Sans"/>
      <family val="2"/>
    </font>
    <font>
      <b/>
      <sz val="8"/>
      <color rgb="FF235391"/>
      <name val="Lucida Sans"/>
      <family val="2"/>
    </font>
    <font>
      <sz val="8"/>
      <color theme="3"/>
      <name val="Lucida Sans"/>
      <family val="2"/>
    </font>
    <font>
      <sz val="8"/>
      <name val="Lucida Sans"/>
      <family val="2"/>
    </font>
    <font>
      <sz val="8"/>
      <color theme="1"/>
      <name val="Lucida Sans"/>
      <family val="2"/>
    </font>
    <font>
      <b/>
      <sz val="8"/>
      <color theme="1"/>
      <name val="Lucida Sans"/>
      <family val="2"/>
    </font>
    <font>
      <sz val="22"/>
      <color rgb="FF235391"/>
      <name val="Lucida Sans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353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235391"/>
      </left>
      <right style="thin">
        <color rgb="FF235391"/>
      </right>
      <top style="thin">
        <color rgb="FF235391"/>
      </top>
      <bottom style="thin">
        <color rgb="FF235391"/>
      </bottom>
      <diagonal/>
    </border>
    <border>
      <left style="thin">
        <color rgb="FF235391"/>
      </left>
      <right style="thin">
        <color rgb="FF235391"/>
      </right>
      <top/>
      <bottom style="thin">
        <color rgb="FF235391"/>
      </bottom>
      <diagonal/>
    </border>
    <border>
      <left style="medium">
        <color rgb="FF235391"/>
      </left>
      <right style="thin">
        <color rgb="FF235391"/>
      </right>
      <top style="medium">
        <color rgb="FF235391"/>
      </top>
      <bottom style="medium">
        <color rgb="FF235391"/>
      </bottom>
      <diagonal/>
    </border>
    <border>
      <left style="thin">
        <color rgb="FF235391"/>
      </left>
      <right style="thin">
        <color rgb="FF235391"/>
      </right>
      <top style="medium">
        <color rgb="FF235391"/>
      </top>
      <bottom style="medium">
        <color rgb="FF235391"/>
      </bottom>
      <diagonal/>
    </border>
    <border>
      <left style="thin">
        <color rgb="FF235391"/>
      </left>
      <right/>
      <top style="medium">
        <color rgb="FF235391"/>
      </top>
      <bottom style="medium">
        <color rgb="FF235391"/>
      </bottom>
      <diagonal/>
    </border>
    <border>
      <left/>
      <right style="thin">
        <color rgb="FF235391"/>
      </right>
      <top style="medium">
        <color rgb="FF235391"/>
      </top>
      <bottom style="medium">
        <color rgb="FF235391"/>
      </bottom>
      <diagonal/>
    </border>
    <border>
      <left/>
      <right style="thin">
        <color rgb="FF235391"/>
      </right>
      <top/>
      <bottom style="thin">
        <color rgb="FF235391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rgb="FF235391"/>
      </left>
      <right style="thin">
        <color theme="4"/>
      </right>
      <top style="medium">
        <color rgb="FF235391"/>
      </top>
      <bottom style="medium">
        <color rgb="FF235391"/>
      </bottom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rgb="FF235391"/>
      </top>
      <bottom/>
      <diagonal/>
    </border>
    <border>
      <left/>
      <right/>
      <top/>
      <bottom style="thick">
        <color rgb="FF235391"/>
      </bottom>
      <diagonal/>
    </border>
    <border>
      <left style="thin">
        <color rgb="FF235391"/>
      </left>
      <right/>
      <top/>
      <bottom style="thin">
        <color rgb="FF235391"/>
      </bottom>
      <diagonal/>
    </border>
    <border>
      <left style="medium">
        <color rgb="FF235391"/>
      </left>
      <right/>
      <top style="medium">
        <color rgb="FF235391"/>
      </top>
      <bottom style="medium">
        <color rgb="FF235391"/>
      </bottom>
      <diagonal/>
    </border>
    <border>
      <left/>
      <right/>
      <top style="medium">
        <color rgb="FF235391"/>
      </top>
      <bottom style="medium">
        <color rgb="FF235391"/>
      </bottom>
      <diagonal/>
    </border>
    <border>
      <left/>
      <right style="medium">
        <color rgb="FF235391"/>
      </right>
      <top style="medium">
        <color rgb="FF235391"/>
      </top>
      <bottom style="medium">
        <color rgb="FF235391"/>
      </bottom>
      <diagonal/>
    </border>
    <border>
      <left/>
      <right style="thin">
        <color rgb="FF235391"/>
      </right>
      <top/>
      <bottom style="medium">
        <color rgb="FF235391"/>
      </bottom>
      <diagonal/>
    </border>
    <border>
      <left style="thin">
        <color rgb="FF235391"/>
      </left>
      <right style="thin">
        <color rgb="FF235391"/>
      </right>
      <top/>
      <bottom style="medium">
        <color rgb="FF235391"/>
      </bottom>
      <diagonal/>
    </border>
    <border>
      <left style="thin">
        <color rgb="FF235391"/>
      </left>
      <right/>
      <top/>
      <bottom style="medium">
        <color rgb="FF235391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rgb="FF235391"/>
      </left>
      <right style="thin">
        <color theme="4"/>
      </right>
      <top style="medium">
        <color rgb="FF235391"/>
      </top>
      <bottom style="thin">
        <color indexed="64"/>
      </bottom>
      <diagonal/>
    </border>
    <border>
      <left style="thin">
        <color indexed="64"/>
      </left>
      <right style="thin">
        <color rgb="FF235391"/>
      </right>
      <top style="thin">
        <color rgb="FF235391"/>
      </top>
      <bottom style="thin">
        <color rgb="FF2353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5"/>
      </left>
      <right/>
      <top/>
      <bottom/>
      <diagonal/>
    </border>
    <border>
      <left/>
      <right/>
      <top style="thin">
        <color rgb="FF235391"/>
      </top>
      <bottom/>
      <diagonal/>
    </border>
    <border>
      <left/>
      <right style="thin">
        <color rgb="FF235391"/>
      </right>
      <top style="thin">
        <color rgb="FF235391"/>
      </top>
      <bottom/>
      <diagonal/>
    </border>
    <border>
      <left style="thin">
        <color rgb="FF235391"/>
      </left>
      <right/>
      <top style="thin">
        <color rgb="FF235391"/>
      </top>
      <bottom/>
      <diagonal/>
    </border>
    <border>
      <left style="thick">
        <color rgb="FF235391"/>
      </left>
      <right style="thick">
        <color rgb="FF235391"/>
      </right>
      <top style="thick">
        <color rgb="FF235391"/>
      </top>
      <bottom style="thick">
        <color rgb="FF23539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9">
    <xf numFmtId="0" fontId="0" fillId="0" borderId="0" xfId="0"/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5" fontId="13" fillId="0" borderId="1" xfId="0" applyNumberFormat="1" applyFont="1" applyBorder="1" applyAlignment="1" applyProtection="1">
      <alignment horizontal="center" wrapText="1"/>
      <protection locked="0"/>
    </xf>
    <xf numFmtId="7" fontId="13" fillId="0" borderId="2" xfId="0" applyNumberFormat="1" applyFont="1" applyBorder="1" applyAlignment="1" applyProtection="1">
      <alignment horizontal="center" wrapText="1"/>
      <protection locked="0"/>
    </xf>
    <xf numFmtId="5" fontId="13" fillId="0" borderId="2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10" fontId="13" fillId="0" borderId="1" xfId="0" applyNumberFormat="1" applyFont="1" applyBorder="1" applyAlignment="1" applyProtection="1">
      <alignment horizontal="center" wrapText="1"/>
      <protection locked="0"/>
    </xf>
    <xf numFmtId="0" fontId="1" fillId="3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5" fontId="12" fillId="0" borderId="2" xfId="0" applyNumberFormat="1" applyFont="1" applyBorder="1" applyAlignment="1">
      <alignment horizontal="center" wrapText="1"/>
    </xf>
    <xf numFmtId="10" fontId="12" fillId="0" borderId="9" xfId="0" applyNumberFormat="1" applyFont="1" applyBorder="1" applyAlignment="1">
      <alignment horizontal="center" wrapText="1"/>
    </xf>
    <xf numFmtId="10" fontId="12" fillId="0" borderId="7" xfId="0" applyNumberFormat="1" applyFont="1" applyBorder="1" applyAlignment="1">
      <alignment horizontal="center" wrapText="1"/>
    </xf>
    <xf numFmtId="10" fontId="13" fillId="0" borderId="1" xfId="0" applyNumberFormat="1" applyFont="1" applyBorder="1" applyAlignment="1">
      <alignment horizontal="center" wrapText="1"/>
    </xf>
    <xf numFmtId="10" fontId="13" fillId="0" borderId="7" xfId="0" applyNumberFormat="1" applyFont="1" applyBorder="1" applyAlignment="1">
      <alignment horizontal="center" wrapText="1"/>
    </xf>
    <xf numFmtId="5" fontId="13" fillId="0" borderId="2" xfId="0" applyNumberFormat="1" applyFont="1" applyBorder="1" applyAlignment="1">
      <alignment horizontal="center" wrapText="1"/>
    </xf>
    <xf numFmtId="0" fontId="15" fillId="0" borderId="3" xfId="0" applyFont="1" applyBorder="1"/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5" fontId="15" fillId="0" borderId="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7" fontId="15" fillId="0" borderId="4" xfId="0" applyNumberFormat="1" applyFont="1" applyBorder="1" applyAlignment="1">
      <alignment horizontal="center"/>
    </xf>
    <xf numFmtId="10" fontId="15" fillId="0" borderId="5" xfId="0" applyNumberFormat="1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10" fontId="15" fillId="0" borderId="6" xfId="0" applyNumberFormat="1" applyFont="1" applyBorder="1" applyAlignment="1">
      <alignment horizontal="center"/>
    </xf>
    <xf numFmtId="5" fontId="15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/>
    <xf numFmtId="49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wrapText="1"/>
    </xf>
    <xf numFmtId="42" fontId="12" fillId="0" borderId="2" xfId="0" applyNumberFormat="1" applyFont="1" applyBorder="1" applyAlignment="1">
      <alignment horizontal="center" wrapText="1"/>
    </xf>
    <xf numFmtId="7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0" fontId="12" fillId="0" borderId="2" xfId="0" applyNumberFormat="1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10" fontId="12" fillId="0" borderId="26" xfId="0" applyNumberFormat="1" applyFont="1" applyBorder="1" applyAlignment="1">
      <alignment horizontal="center" wrapText="1"/>
    </xf>
    <xf numFmtId="10" fontId="12" fillId="0" borderId="2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7" fillId="5" borderId="28" xfId="0" applyNumberFormat="1" applyFont="1" applyFill="1" applyBorder="1" applyAlignment="1">
      <alignment vertical="center"/>
    </xf>
    <xf numFmtId="44" fontId="17" fillId="5" borderId="29" xfId="0" applyNumberFormat="1" applyFont="1" applyFill="1" applyBorder="1" applyAlignment="1">
      <alignment vertical="center"/>
    </xf>
    <xf numFmtId="165" fontId="0" fillId="5" borderId="30" xfId="0" applyNumberFormat="1" applyFill="1" applyBorder="1" applyAlignment="1">
      <alignment horizontal="center" vertical="center" wrapText="1"/>
    </xf>
    <xf numFmtId="44" fontId="0" fillId="5" borderId="31" xfId="0" applyNumberFormat="1" applyFill="1" applyBorder="1" applyAlignment="1">
      <alignment vertical="center"/>
    </xf>
    <xf numFmtId="44" fontId="0" fillId="5" borderId="32" xfId="0" applyNumberFormat="1" applyFill="1" applyBorder="1" applyAlignment="1">
      <alignment vertical="center"/>
    </xf>
    <xf numFmtId="9" fontId="0" fillId="5" borderId="33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 applyProtection="1">
      <alignment horizontal="center" vertical="center"/>
      <protection locked="0"/>
    </xf>
    <xf numFmtId="9" fontId="0" fillId="5" borderId="32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/>
    <xf numFmtId="6" fontId="18" fillId="0" borderId="34" xfId="0" applyNumberFormat="1" applyFont="1" applyBorder="1" applyAlignment="1">
      <alignment horizontal="center"/>
    </xf>
    <xf numFmtId="6" fontId="18" fillId="0" borderId="34" xfId="0" applyNumberFormat="1" applyFont="1" applyBorder="1"/>
    <xf numFmtId="166" fontId="1" fillId="0" borderId="35" xfId="0" applyNumberFormat="1" applyFont="1" applyBorder="1" applyAlignment="1">
      <alignment horizontal="left" shrinkToFit="1"/>
    </xf>
    <xf numFmtId="165" fontId="20" fillId="0" borderId="38" xfId="1" applyNumberFormat="1" applyFont="1" applyBorder="1" applyAlignment="1">
      <alignment horizontal="center" vertical="center"/>
    </xf>
    <xf numFmtId="0" fontId="14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1" fontId="13" fillId="0" borderId="1" xfId="0" applyNumberFormat="1" applyFont="1" applyBorder="1" applyAlignment="1" applyProtection="1">
      <alignment horizontal="center" wrapText="1"/>
      <protection locked="0"/>
    </xf>
    <xf numFmtId="6" fontId="13" fillId="0" borderId="1" xfId="0" applyNumberFormat="1" applyFont="1" applyBorder="1" applyAlignment="1" applyProtection="1">
      <alignment horizontal="center" wrapText="1"/>
      <protection locked="0"/>
    </xf>
    <xf numFmtId="14" fontId="13" fillId="0" borderId="1" xfId="0" applyNumberFormat="1" applyFont="1" applyBorder="1" applyAlignment="1" applyProtection="1">
      <alignment horizontal="center" wrapText="1"/>
      <protection locked="0"/>
    </xf>
    <xf numFmtId="5" fontId="13" fillId="0" borderId="16" xfId="0" applyNumberFormat="1" applyFont="1" applyBorder="1" applyAlignment="1" applyProtection="1">
      <alignment horizontal="center" wrapText="1"/>
      <protection locked="0"/>
    </xf>
    <xf numFmtId="6" fontId="13" fillId="0" borderId="2" xfId="0" applyNumberFormat="1" applyFont="1" applyBorder="1" applyAlignment="1" applyProtection="1">
      <alignment horizontal="center" wrapText="1"/>
      <protection locked="0"/>
    </xf>
    <xf numFmtId="0" fontId="1" fillId="3" borderId="40" xfId="0" applyFont="1" applyFill="1" applyBorder="1"/>
    <xf numFmtId="0" fontId="1" fillId="3" borderId="41" xfId="0" applyFont="1" applyFill="1" applyBorder="1"/>
    <xf numFmtId="0" fontId="1" fillId="3" borderId="42" xfId="0" applyFont="1" applyFill="1" applyBorder="1"/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Normal" xfId="0" builtinId="0"/>
    <cellStyle name="Per cent" xfId="1" builtinId="5"/>
  </cellStyles>
  <dxfs count="4">
    <dxf>
      <font>
        <color auto="1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35391"/>
      <color rgb="FF8C8C8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ortgagesforbusines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1736271</xdr:colOff>
      <xdr:row>4</xdr:row>
      <xdr:rowOff>6123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1724025" cy="6157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mma Stanley-Clegg" id="{8A1D8F54-8DF5-45DF-98BE-1331359C2081}" userId="EmmaS@mortgagesforbusiness.co.uk" providerId="PeoplePicker"/>
  <person displayName="Tyler Jobson" id="{558B92C7-5A7C-44C9-831D-2DD5A230934F}" userId="S::tylerj@mortgagesforbusiness.co.uk::eec59c79-7d4f-450e-807e-7defaae76fd0" providerId="AD"/>
</personList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8296AA"/>
      </a:dk2>
      <a:lt2>
        <a:srgbClr val="E7E6E6"/>
      </a:lt2>
      <a:accent1>
        <a:srgbClr val="235391"/>
      </a:accent1>
      <a:accent2>
        <a:srgbClr val="E10015"/>
      </a:accent2>
      <a:accent3>
        <a:srgbClr val="DCDCDC"/>
      </a:accent3>
      <a:accent4>
        <a:srgbClr val="37465A"/>
      </a:accent4>
      <a:accent5>
        <a:srgbClr val="8296AA"/>
      </a:accent5>
      <a:accent6>
        <a:srgbClr val="000000"/>
      </a:accent6>
      <a:hlink>
        <a:srgbClr val="235391"/>
      </a:hlink>
      <a:folHlink>
        <a:srgbClr val="8C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2-03T13:49:07.10" personId="{558B92C7-5A7C-44C9-831D-2DD5A230934F}" id="{14467575-6DBA-4991-9568-83C28E388954}">
    <text xml:space="preserve">@Emma Stanley-Clegg - I need access to this document to fix it. Could you please share with editing rights?
</text>
    <mentions>
      <mention mentionpersonId="{8A1D8F54-8DF5-45DF-98BE-1331359C2081}" mentionId="{4681AC25-7CED-4C94-8C59-550250E39329}" startIndex="0" length="19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"/>
  <sheetViews>
    <sheetView showGridLines="0" tabSelected="1" zoomScaleNormal="100" workbookViewId="0">
      <pane xSplit="1" ySplit="16" topLeftCell="B17" activePane="bottomRight" state="frozen"/>
      <selection pane="bottomRight" activeCell="F25" sqref="F25"/>
      <selection pane="bottomLeft" activeCell="A16" sqref="A16"/>
      <selection pane="topRight" activeCell="B1" sqref="B1"/>
    </sheetView>
  </sheetViews>
  <sheetFormatPr defaultRowHeight="14.25"/>
  <cols>
    <col min="1" max="1" width="4.85546875" style="10" customWidth="1"/>
    <col min="2" max="2" width="39" style="10" customWidth="1"/>
    <col min="3" max="3" width="19.7109375" style="10" customWidth="1"/>
    <col min="4" max="4" width="15.28515625" style="10" customWidth="1"/>
    <col min="5" max="5" width="7" style="10" customWidth="1"/>
    <col min="6" max="7" width="9.42578125" style="10" customWidth="1"/>
    <col min="8" max="8" width="13.140625" style="10" customWidth="1"/>
    <col min="9" max="9" width="10.85546875" style="10" customWidth="1"/>
    <col min="10" max="10" width="11.7109375" style="10" customWidth="1"/>
    <col min="11" max="11" width="14.140625" style="10" customWidth="1"/>
    <col min="12" max="12" width="13.140625" style="10" customWidth="1"/>
    <col min="13" max="13" width="9.7109375" style="10" customWidth="1"/>
    <col min="14" max="14" width="8.5703125" style="10" customWidth="1"/>
    <col min="15" max="15" width="6.7109375" style="10" bestFit="1" customWidth="1"/>
    <col min="16" max="16" width="3.7109375" style="10" customWidth="1"/>
    <col min="17" max="17" width="9.5703125" style="10" customWidth="1"/>
    <col min="18" max="18" width="14.140625" style="10" customWidth="1"/>
    <col min="19" max="19" width="15.85546875" style="10" customWidth="1"/>
    <col min="20" max="20" width="13.5703125" style="10" customWidth="1"/>
    <col min="21" max="21" width="18.42578125" style="10" customWidth="1"/>
    <col min="22" max="24" width="20.7109375" style="10" customWidth="1"/>
    <col min="25" max="25" width="15.7109375" style="10" customWidth="1"/>
    <col min="26" max="27" width="10.7109375" style="10" customWidth="1"/>
    <col min="28" max="28" width="15.7109375" style="10" customWidth="1"/>
    <col min="29" max="29" width="10.7109375" style="10" customWidth="1"/>
    <col min="30" max="30" width="15.7109375" style="10" customWidth="1"/>
    <col min="31" max="16384" width="9.140625" style="10"/>
  </cols>
  <sheetData>
    <row r="1" spans="1:23" s="8" customFormat="1"/>
    <row r="2" spans="1:23" s="8" customFormat="1" ht="14.25" customHeight="1">
      <c r="D2" s="82" t="s">
        <v>0</v>
      </c>
      <c r="E2" s="83"/>
      <c r="F2" s="83"/>
      <c r="G2" s="83"/>
      <c r="H2" s="83"/>
      <c r="I2" s="83"/>
      <c r="J2" s="83"/>
      <c r="K2" s="83"/>
      <c r="L2" s="83"/>
      <c r="M2" s="80" t="s">
        <v>1</v>
      </c>
      <c r="N2" s="81"/>
      <c r="O2" s="81"/>
      <c r="P2" s="81"/>
      <c r="Q2" s="81"/>
      <c r="R2" s="81"/>
      <c r="S2" s="81"/>
      <c r="T2" s="81"/>
    </row>
    <row r="3" spans="1:23" s="8" customFormat="1" ht="14.25" customHeight="1">
      <c r="D3" s="83"/>
      <c r="E3" s="83"/>
      <c r="F3" s="83"/>
      <c r="G3" s="83"/>
      <c r="H3" s="83"/>
      <c r="I3" s="83"/>
      <c r="J3" s="83"/>
      <c r="K3" s="83"/>
      <c r="L3" s="83"/>
      <c r="M3" s="81"/>
      <c r="N3" s="81"/>
      <c r="O3" s="81"/>
      <c r="P3" s="81"/>
      <c r="Q3" s="81"/>
      <c r="R3" s="81"/>
      <c r="S3" s="81"/>
      <c r="T3" s="81"/>
    </row>
    <row r="4" spans="1:23" s="8" customFormat="1" ht="14.25" customHeight="1">
      <c r="D4" s="83"/>
      <c r="E4" s="83"/>
      <c r="F4" s="83"/>
      <c r="G4" s="83"/>
      <c r="H4" s="83"/>
      <c r="I4" s="83"/>
      <c r="J4" s="83"/>
      <c r="K4" s="83"/>
      <c r="L4" s="83"/>
      <c r="M4" s="81"/>
      <c r="N4" s="81"/>
      <c r="O4" s="81"/>
      <c r="P4" s="81"/>
      <c r="Q4" s="81"/>
      <c r="R4" s="81"/>
      <c r="S4" s="81"/>
      <c r="T4" s="81"/>
    </row>
    <row r="5" spans="1:23" s="8" customFormat="1" ht="15" thickBot="1">
      <c r="A5" s="7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</row>
    <row r="6" spans="1:23" s="9" customFormat="1" ht="14.25" customHeight="1" thickTop="1" thickBot="1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s="9" customFormat="1" ht="14.25" customHeight="1" thickTop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15" thickTop="1"/>
    <row r="9" spans="1:23" s="11" customFormat="1">
      <c r="B9" s="11" t="s">
        <v>3</v>
      </c>
      <c r="C9" s="89"/>
      <c r="D9" s="90"/>
      <c r="E9" s="90"/>
      <c r="F9" s="91"/>
      <c r="G9" s="60"/>
      <c r="H9" s="92" t="s">
        <v>4</v>
      </c>
      <c r="I9" s="92"/>
      <c r="J9" s="89"/>
      <c r="K9" s="90"/>
      <c r="L9" s="91"/>
      <c r="M9" s="11" t="s">
        <v>5</v>
      </c>
      <c r="N9" s="89"/>
      <c r="O9" s="90"/>
      <c r="P9" s="90"/>
      <c r="Q9" s="90"/>
      <c r="R9" s="90"/>
      <c r="S9" s="91"/>
      <c r="T9" s="11" t="s">
        <v>6</v>
      </c>
      <c r="U9" s="64">
        <f ca="1">TODAY()</f>
        <v>44756</v>
      </c>
    </row>
    <row r="11" spans="1:23" ht="15">
      <c r="B11" s="87" t="s">
        <v>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3" ht="15.75" thickBot="1">
      <c r="B12" s="88" t="s">
        <v>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3" ht="15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 t="s">
        <v>9</v>
      </c>
      <c r="S13" s="53" t="s">
        <v>10</v>
      </c>
      <c r="T13" s="58">
        <v>5.5E-2</v>
      </c>
      <c r="U13" s="54">
        <f>(SUM(N17:N66)*12)/T13/T14</f>
        <v>346081.50470219436</v>
      </c>
    </row>
    <row r="14" spans="1:23" ht="15.75" thickBot="1">
      <c r="R14" s="55"/>
      <c r="S14" s="56" t="s">
        <v>11</v>
      </c>
      <c r="T14" s="59">
        <v>1.45</v>
      </c>
      <c r="U14" s="57"/>
    </row>
    <row r="15" spans="1:23" ht="18.75" thickBot="1">
      <c r="B15" s="84" t="s">
        <v>12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Q15" s="93" t="s">
        <v>13</v>
      </c>
      <c r="R15" s="94"/>
      <c r="S15" s="94"/>
      <c r="T15" s="94"/>
      <c r="U15" s="94"/>
      <c r="V15" s="94"/>
      <c r="W15" s="94"/>
    </row>
    <row r="16" spans="1:23" s="12" customFormat="1" ht="32.25" thickBot="1">
      <c r="B16" s="13" t="s">
        <v>14</v>
      </c>
      <c r="C16" s="14" t="s">
        <v>15</v>
      </c>
      <c r="D16" s="15" t="s">
        <v>16</v>
      </c>
      <c r="E16" s="15" t="s">
        <v>17</v>
      </c>
      <c r="F16" s="15" t="s">
        <v>18</v>
      </c>
      <c r="G16" s="15" t="s">
        <v>19</v>
      </c>
      <c r="H16" s="15" t="s">
        <v>20</v>
      </c>
      <c r="I16" s="15" t="s">
        <v>21</v>
      </c>
      <c r="J16" s="15" t="s">
        <v>22</v>
      </c>
      <c r="K16" s="15" t="s">
        <v>23</v>
      </c>
      <c r="L16" s="15" t="s">
        <v>24</v>
      </c>
      <c r="M16" s="15" t="s">
        <v>25</v>
      </c>
      <c r="N16" s="15" t="s">
        <v>26</v>
      </c>
      <c r="O16" s="16" t="s">
        <v>27</v>
      </c>
      <c r="P16" s="17"/>
      <c r="Q16" s="18" t="s">
        <v>28</v>
      </c>
      <c r="R16" s="19" t="s">
        <v>29</v>
      </c>
      <c r="S16" s="20" t="s">
        <v>30</v>
      </c>
      <c r="T16" s="19" t="s">
        <v>31</v>
      </c>
      <c r="U16" s="19" t="s">
        <v>32</v>
      </c>
      <c r="V16" s="19" t="s">
        <v>33</v>
      </c>
      <c r="W16" s="19" t="s">
        <v>34</v>
      </c>
    </row>
    <row r="17" spans="1:23" ht="15">
      <c r="A17" s="40">
        <v>1</v>
      </c>
      <c r="B17" s="1" t="s">
        <v>35</v>
      </c>
      <c r="C17" s="2" t="s">
        <v>36</v>
      </c>
      <c r="D17" s="2"/>
      <c r="E17" s="68"/>
      <c r="F17" s="2"/>
      <c r="G17" s="66"/>
      <c r="H17" s="69">
        <v>270000</v>
      </c>
      <c r="I17" s="70"/>
      <c r="J17" s="69">
        <v>195000</v>
      </c>
      <c r="K17" s="67" t="s">
        <v>37</v>
      </c>
      <c r="L17" s="69">
        <v>211120</v>
      </c>
      <c r="M17" s="4">
        <v>702</v>
      </c>
      <c r="N17" s="71">
        <v>2300</v>
      </c>
      <c r="O17" s="24">
        <f t="shared" ref="O17:O66" si="0">IFERROR(N17*12/H17,"")</f>
        <v>0.10222222222222223</v>
      </c>
      <c r="P17" s="65">
        <f>IF(ISBLANK(N17),"",IF(OR(ISBLANK(L17),L17=0),1,(((N17*12)/$T$13/$T$14)/L17)))</f>
        <v>1.6392644216663241</v>
      </c>
      <c r="Q17" s="25">
        <f t="shared" ref="Q17:Q65" si="1">IFERROR(L17/H17,"")</f>
        <v>0.78192592592592591</v>
      </c>
      <c r="R17" s="26">
        <f t="shared" ref="R17:R66" si="2">IF(H17="","",H17-L17)</f>
        <v>58880</v>
      </c>
      <c r="S17" s="6"/>
      <c r="T17" s="7"/>
      <c r="U17" s="6"/>
      <c r="V17" s="7"/>
      <c r="W17" s="6"/>
    </row>
    <row r="18" spans="1:23" ht="15">
      <c r="A18" s="40">
        <v>2</v>
      </c>
      <c r="B18" s="1"/>
      <c r="C18" s="2"/>
      <c r="D18" s="2"/>
      <c r="E18" s="68"/>
      <c r="F18" s="2"/>
      <c r="G18" s="2"/>
      <c r="H18" s="69"/>
      <c r="I18" s="70"/>
      <c r="J18" s="69"/>
      <c r="K18" s="67"/>
      <c r="L18" s="69"/>
      <c r="M18" s="72"/>
      <c r="N18" s="5"/>
      <c r="O18" s="24" t="str">
        <f t="shared" si="0"/>
        <v/>
      </c>
      <c r="P18" s="65" t="str">
        <f t="shared" ref="P18:P66" si="3">IF(ISBLANK(N18),"",IF(OR(ISBLANK(L18),L18=0),1,(((N18*12)/$T$13/$T$14)/L18)))</f>
        <v/>
      </c>
      <c r="Q18" s="25" t="str">
        <f t="shared" si="1"/>
        <v/>
      </c>
      <c r="R18" s="26" t="str">
        <f t="shared" si="2"/>
        <v/>
      </c>
      <c r="S18" s="6"/>
      <c r="T18" s="7"/>
      <c r="U18" s="6"/>
      <c r="V18" s="7"/>
      <c r="W18" s="6"/>
    </row>
    <row r="19" spans="1:23" ht="15">
      <c r="A19" s="40">
        <v>3</v>
      </c>
      <c r="B19" s="1"/>
      <c r="C19" s="2"/>
      <c r="D19" s="2"/>
      <c r="E19" s="68"/>
      <c r="F19" s="2"/>
      <c r="G19" s="2"/>
      <c r="H19" s="69"/>
      <c r="I19" s="70"/>
      <c r="J19" s="69"/>
      <c r="K19" s="67"/>
      <c r="L19" s="69"/>
      <c r="M19" s="72"/>
      <c r="N19" s="72"/>
      <c r="O19" s="24" t="str">
        <f t="shared" si="0"/>
        <v/>
      </c>
      <c r="P19" s="65" t="str">
        <f t="shared" si="3"/>
        <v/>
      </c>
      <c r="Q19" s="25" t="str">
        <f t="shared" si="1"/>
        <v/>
      </c>
      <c r="R19" s="26" t="str">
        <f t="shared" si="2"/>
        <v/>
      </c>
      <c r="S19" s="6"/>
      <c r="T19" s="7"/>
      <c r="U19" s="6"/>
      <c r="V19" s="7"/>
      <c r="W19" s="6"/>
    </row>
    <row r="20" spans="1:23" ht="15">
      <c r="A20" s="40">
        <v>4</v>
      </c>
      <c r="B20" s="1"/>
      <c r="C20" s="2"/>
      <c r="D20" s="2"/>
      <c r="E20" s="68"/>
      <c r="F20" s="2"/>
      <c r="G20" s="2"/>
      <c r="H20" s="3"/>
      <c r="I20" s="70"/>
      <c r="J20" s="3"/>
      <c r="K20" s="67"/>
      <c r="L20" s="3"/>
      <c r="M20" s="4"/>
      <c r="N20" s="5"/>
      <c r="O20" s="24" t="str">
        <f t="shared" si="0"/>
        <v/>
      </c>
      <c r="P20" s="65" t="str">
        <f t="shared" si="3"/>
        <v/>
      </c>
      <c r="Q20" s="25" t="str">
        <f t="shared" si="1"/>
        <v/>
      </c>
      <c r="R20" s="26" t="str">
        <f t="shared" si="2"/>
        <v/>
      </c>
      <c r="S20" s="6"/>
      <c r="T20" s="7"/>
      <c r="U20" s="6"/>
      <c r="V20" s="7"/>
      <c r="W20" s="6"/>
    </row>
    <row r="21" spans="1:23" ht="15">
      <c r="A21" s="40">
        <v>5</v>
      </c>
      <c r="B21" s="1"/>
      <c r="C21" s="2"/>
      <c r="D21" s="2"/>
      <c r="E21" s="68"/>
      <c r="F21" s="2"/>
      <c r="G21" s="2"/>
      <c r="H21" s="3"/>
      <c r="I21" s="70"/>
      <c r="J21" s="3"/>
      <c r="K21" s="67"/>
      <c r="L21" s="3"/>
      <c r="M21" s="4"/>
      <c r="N21" s="5"/>
      <c r="O21" s="24" t="str">
        <f t="shared" si="0"/>
        <v/>
      </c>
      <c r="P21" s="65" t="str">
        <f t="shared" si="3"/>
        <v/>
      </c>
      <c r="Q21" s="25" t="str">
        <f t="shared" si="1"/>
        <v/>
      </c>
      <c r="R21" s="26" t="str">
        <f t="shared" si="2"/>
        <v/>
      </c>
      <c r="S21" s="6"/>
      <c r="T21" s="7"/>
      <c r="U21" s="6"/>
      <c r="V21" s="7"/>
      <c r="W21" s="6"/>
    </row>
    <row r="22" spans="1:23" ht="15">
      <c r="A22" s="40">
        <v>6</v>
      </c>
      <c r="B22" s="1"/>
      <c r="C22" s="2"/>
      <c r="D22" s="2"/>
      <c r="E22" s="68"/>
      <c r="F22" s="2"/>
      <c r="G22" s="2"/>
      <c r="H22" s="3"/>
      <c r="I22" s="70"/>
      <c r="J22" s="3"/>
      <c r="K22" s="67"/>
      <c r="L22" s="3"/>
      <c r="M22" s="4"/>
      <c r="N22" s="5"/>
      <c r="O22" s="24" t="str">
        <f t="shared" si="0"/>
        <v/>
      </c>
      <c r="P22" s="65" t="str">
        <f t="shared" si="3"/>
        <v/>
      </c>
      <c r="Q22" s="25" t="str">
        <f t="shared" si="1"/>
        <v/>
      </c>
      <c r="R22" s="26" t="str">
        <f t="shared" si="2"/>
        <v/>
      </c>
      <c r="S22" s="6"/>
      <c r="T22" s="7"/>
      <c r="U22" s="6"/>
      <c r="V22" s="7"/>
      <c r="W22" s="6"/>
    </row>
    <row r="23" spans="1:23" ht="15">
      <c r="A23" s="40">
        <v>7</v>
      </c>
      <c r="B23" s="1"/>
      <c r="C23" s="2"/>
      <c r="D23" s="2"/>
      <c r="E23" s="68"/>
      <c r="F23" s="2"/>
      <c r="G23" s="2"/>
      <c r="H23" s="3"/>
      <c r="I23" s="70"/>
      <c r="J23" s="3"/>
      <c r="K23" s="67"/>
      <c r="L23" s="3"/>
      <c r="M23" s="4"/>
      <c r="N23" s="5"/>
      <c r="O23" s="24" t="str">
        <f t="shared" si="0"/>
        <v/>
      </c>
      <c r="P23" s="65" t="str">
        <f t="shared" si="3"/>
        <v/>
      </c>
      <c r="Q23" s="25" t="str">
        <f t="shared" si="1"/>
        <v/>
      </c>
      <c r="R23" s="26" t="str">
        <f t="shared" si="2"/>
        <v/>
      </c>
      <c r="S23" s="6"/>
      <c r="T23" s="7"/>
      <c r="U23" s="6"/>
      <c r="V23" s="7"/>
      <c r="W23" s="6"/>
    </row>
    <row r="24" spans="1:23" ht="15">
      <c r="A24" s="40">
        <v>8</v>
      </c>
      <c r="B24" s="1"/>
      <c r="C24" s="2"/>
      <c r="D24" s="2"/>
      <c r="E24" s="68"/>
      <c r="F24" s="2"/>
      <c r="G24" s="2"/>
      <c r="H24" s="3"/>
      <c r="I24" s="70"/>
      <c r="J24" s="3"/>
      <c r="K24" s="67"/>
      <c r="L24" s="3"/>
      <c r="M24" s="4"/>
      <c r="N24" s="5"/>
      <c r="O24" s="24" t="str">
        <f t="shared" si="0"/>
        <v/>
      </c>
      <c r="P24" s="65" t="str">
        <f t="shared" si="3"/>
        <v/>
      </c>
      <c r="Q24" s="25" t="str">
        <f t="shared" si="1"/>
        <v/>
      </c>
      <c r="R24" s="26" t="str">
        <f t="shared" si="2"/>
        <v/>
      </c>
      <c r="S24" s="6"/>
      <c r="T24" s="7"/>
      <c r="U24" s="6"/>
      <c r="V24" s="7"/>
      <c r="W24" s="6"/>
    </row>
    <row r="25" spans="1:23" ht="15">
      <c r="A25" s="40">
        <v>9</v>
      </c>
      <c r="B25" s="1"/>
      <c r="C25" s="2"/>
      <c r="D25" s="2"/>
      <c r="E25" s="68"/>
      <c r="F25" s="2"/>
      <c r="G25" s="2"/>
      <c r="H25" s="3"/>
      <c r="I25" s="70"/>
      <c r="J25" s="3"/>
      <c r="K25" s="67"/>
      <c r="L25" s="3"/>
      <c r="M25" s="4"/>
      <c r="N25" s="5"/>
      <c r="O25" s="24" t="str">
        <f t="shared" si="0"/>
        <v/>
      </c>
      <c r="P25" s="65" t="str">
        <f t="shared" si="3"/>
        <v/>
      </c>
      <c r="Q25" s="25" t="str">
        <f t="shared" si="1"/>
        <v/>
      </c>
      <c r="R25" s="26" t="str">
        <f t="shared" si="2"/>
        <v/>
      </c>
      <c r="S25" s="6"/>
      <c r="T25" s="7"/>
      <c r="U25" s="6"/>
      <c r="V25" s="7"/>
      <c r="W25" s="6"/>
    </row>
    <row r="26" spans="1:23" ht="15">
      <c r="A26" s="40">
        <v>10</v>
      </c>
      <c r="B26" s="1"/>
      <c r="C26" s="2"/>
      <c r="D26" s="2"/>
      <c r="E26" s="68"/>
      <c r="F26" s="2"/>
      <c r="G26" s="2"/>
      <c r="H26" s="3"/>
      <c r="I26" s="70"/>
      <c r="J26" s="3"/>
      <c r="K26" s="67"/>
      <c r="L26" s="3"/>
      <c r="M26" s="4"/>
      <c r="N26" s="5"/>
      <c r="O26" s="24" t="str">
        <f t="shared" si="0"/>
        <v/>
      </c>
      <c r="P26" s="65" t="str">
        <f t="shared" si="3"/>
        <v/>
      </c>
      <c r="Q26" s="25" t="str">
        <f t="shared" si="1"/>
        <v/>
      </c>
      <c r="R26" s="26" t="str">
        <f t="shared" si="2"/>
        <v/>
      </c>
      <c r="S26" s="6"/>
      <c r="T26" s="7"/>
      <c r="U26" s="6"/>
      <c r="V26" s="7"/>
      <c r="W26" s="6"/>
    </row>
    <row r="27" spans="1:23" ht="15">
      <c r="A27" s="40">
        <v>11</v>
      </c>
      <c r="B27" s="1"/>
      <c r="C27" s="2"/>
      <c r="D27" s="2"/>
      <c r="E27" s="68"/>
      <c r="F27" s="2"/>
      <c r="G27" s="2"/>
      <c r="H27" s="3"/>
      <c r="I27" s="70"/>
      <c r="J27" s="3"/>
      <c r="K27" s="67"/>
      <c r="L27" s="3"/>
      <c r="M27" s="4"/>
      <c r="N27" s="5"/>
      <c r="O27" s="24" t="str">
        <f t="shared" si="0"/>
        <v/>
      </c>
      <c r="P27" s="65" t="str">
        <f t="shared" si="3"/>
        <v/>
      </c>
      <c r="Q27" s="25" t="str">
        <f t="shared" si="1"/>
        <v/>
      </c>
      <c r="R27" s="26" t="str">
        <f t="shared" si="2"/>
        <v/>
      </c>
      <c r="S27" s="6"/>
      <c r="T27" s="7"/>
      <c r="U27" s="6"/>
      <c r="V27" s="7"/>
      <c r="W27" s="6"/>
    </row>
    <row r="28" spans="1:23" ht="15">
      <c r="A28" s="40">
        <v>12</v>
      </c>
      <c r="B28" s="1"/>
      <c r="C28" s="2"/>
      <c r="D28" s="2"/>
      <c r="E28" s="68"/>
      <c r="F28" s="2"/>
      <c r="G28" s="2"/>
      <c r="H28" s="3"/>
      <c r="I28" s="70"/>
      <c r="J28" s="3"/>
      <c r="K28" s="67"/>
      <c r="L28" s="3"/>
      <c r="M28" s="4"/>
      <c r="N28" s="5"/>
      <c r="O28" s="24" t="str">
        <f t="shared" si="0"/>
        <v/>
      </c>
      <c r="P28" s="65" t="str">
        <f t="shared" si="3"/>
        <v/>
      </c>
      <c r="Q28" s="25" t="str">
        <f t="shared" si="1"/>
        <v/>
      </c>
      <c r="R28" s="26" t="str">
        <f t="shared" si="2"/>
        <v/>
      </c>
      <c r="S28" s="6"/>
      <c r="T28" s="7"/>
      <c r="U28" s="6"/>
      <c r="V28" s="7"/>
      <c r="W28" s="6"/>
    </row>
    <row r="29" spans="1:23" ht="15">
      <c r="A29" s="40">
        <v>13</v>
      </c>
      <c r="B29" s="1"/>
      <c r="C29" s="2"/>
      <c r="D29" s="2"/>
      <c r="E29" s="68"/>
      <c r="F29" s="2"/>
      <c r="G29" s="2"/>
      <c r="H29" s="3"/>
      <c r="I29" s="70"/>
      <c r="J29" s="3"/>
      <c r="K29" s="67"/>
      <c r="L29" s="3"/>
      <c r="M29" s="4"/>
      <c r="N29" s="5"/>
      <c r="O29" s="24" t="str">
        <f t="shared" si="0"/>
        <v/>
      </c>
      <c r="P29" s="65" t="str">
        <f t="shared" si="3"/>
        <v/>
      </c>
      <c r="Q29" s="25" t="str">
        <f t="shared" si="1"/>
        <v/>
      </c>
      <c r="R29" s="26" t="str">
        <f t="shared" si="2"/>
        <v/>
      </c>
      <c r="S29" s="6"/>
      <c r="T29" s="7"/>
      <c r="U29" s="6"/>
      <c r="V29" s="7"/>
      <c r="W29" s="6"/>
    </row>
    <row r="30" spans="1:23" ht="15">
      <c r="A30" s="40">
        <v>14</v>
      </c>
      <c r="B30" s="1"/>
      <c r="C30" s="2"/>
      <c r="D30" s="2"/>
      <c r="E30" s="68"/>
      <c r="F30" s="2"/>
      <c r="G30" s="2"/>
      <c r="H30" s="3"/>
      <c r="I30" s="70"/>
      <c r="J30" s="3"/>
      <c r="K30" s="67"/>
      <c r="L30" s="3"/>
      <c r="M30" s="4"/>
      <c r="N30" s="5"/>
      <c r="O30" s="24" t="str">
        <f t="shared" si="0"/>
        <v/>
      </c>
      <c r="P30" s="65" t="str">
        <f t="shared" si="3"/>
        <v/>
      </c>
      <c r="Q30" s="25" t="str">
        <f t="shared" si="1"/>
        <v/>
      </c>
      <c r="R30" s="26" t="str">
        <f t="shared" si="2"/>
        <v/>
      </c>
      <c r="S30" s="6"/>
      <c r="T30" s="7"/>
      <c r="U30" s="6"/>
      <c r="V30" s="7"/>
      <c r="W30" s="6"/>
    </row>
    <row r="31" spans="1:23" ht="15">
      <c r="A31" s="40">
        <v>15</v>
      </c>
      <c r="B31" s="1"/>
      <c r="C31" s="2"/>
      <c r="D31" s="2"/>
      <c r="E31" s="68"/>
      <c r="F31" s="2"/>
      <c r="G31" s="2"/>
      <c r="H31" s="3"/>
      <c r="I31" s="70"/>
      <c r="J31" s="3"/>
      <c r="K31" s="67"/>
      <c r="L31" s="3"/>
      <c r="M31" s="4"/>
      <c r="N31" s="5"/>
      <c r="O31" s="24" t="str">
        <f t="shared" si="0"/>
        <v/>
      </c>
      <c r="P31" s="65" t="str">
        <f t="shared" si="3"/>
        <v/>
      </c>
      <c r="Q31" s="25" t="str">
        <f t="shared" si="1"/>
        <v/>
      </c>
      <c r="R31" s="26" t="str">
        <f t="shared" si="2"/>
        <v/>
      </c>
      <c r="S31" s="6"/>
      <c r="T31" s="7"/>
      <c r="U31" s="6"/>
      <c r="V31" s="7"/>
      <c r="W31" s="6"/>
    </row>
    <row r="32" spans="1:23" ht="15">
      <c r="A32" s="40">
        <v>16</v>
      </c>
      <c r="B32" s="1"/>
      <c r="C32" s="2"/>
      <c r="D32" s="2"/>
      <c r="E32" s="68"/>
      <c r="F32" s="2"/>
      <c r="G32" s="2"/>
      <c r="H32" s="3"/>
      <c r="I32" s="70"/>
      <c r="J32" s="3"/>
      <c r="K32" s="67"/>
      <c r="L32" s="3"/>
      <c r="M32" s="4"/>
      <c r="N32" s="5"/>
      <c r="O32" s="24" t="str">
        <f t="shared" si="0"/>
        <v/>
      </c>
      <c r="P32" s="65" t="str">
        <f t="shared" si="3"/>
        <v/>
      </c>
      <c r="Q32" s="25" t="str">
        <f t="shared" si="1"/>
        <v/>
      </c>
      <c r="R32" s="26" t="str">
        <f t="shared" si="2"/>
        <v/>
      </c>
      <c r="S32" s="6"/>
      <c r="T32" s="7"/>
      <c r="U32" s="6"/>
      <c r="V32" s="7"/>
      <c r="W32" s="6"/>
    </row>
    <row r="33" spans="1:23" ht="15">
      <c r="A33" s="40">
        <v>17</v>
      </c>
      <c r="B33" s="1"/>
      <c r="C33" s="2"/>
      <c r="D33" s="2"/>
      <c r="E33" s="68"/>
      <c r="F33" s="2"/>
      <c r="G33" s="2"/>
      <c r="H33" s="3"/>
      <c r="I33" s="70"/>
      <c r="J33" s="3"/>
      <c r="K33" s="67"/>
      <c r="L33" s="3"/>
      <c r="M33" s="4"/>
      <c r="N33" s="5"/>
      <c r="O33" s="24" t="str">
        <f t="shared" si="0"/>
        <v/>
      </c>
      <c r="P33" s="65" t="str">
        <f t="shared" si="3"/>
        <v/>
      </c>
      <c r="Q33" s="25" t="str">
        <f t="shared" si="1"/>
        <v/>
      </c>
      <c r="R33" s="26" t="str">
        <f t="shared" si="2"/>
        <v/>
      </c>
      <c r="S33" s="6"/>
      <c r="T33" s="7"/>
      <c r="U33" s="6"/>
      <c r="V33" s="7"/>
      <c r="W33" s="6"/>
    </row>
    <row r="34" spans="1:23" ht="15">
      <c r="A34" s="40">
        <v>18</v>
      </c>
      <c r="B34" s="1"/>
      <c r="C34" s="2"/>
      <c r="D34" s="2"/>
      <c r="E34" s="68"/>
      <c r="F34" s="2"/>
      <c r="G34" s="2"/>
      <c r="H34" s="3"/>
      <c r="I34" s="70"/>
      <c r="J34" s="3"/>
      <c r="K34" s="67"/>
      <c r="L34" s="3"/>
      <c r="M34" s="4"/>
      <c r="N34" s="5"/>
      <c r="O34" s="24" t="str">
        <f t="shared" si="0"/>
        <v/>
      </c>
      <c r="P34" s="65" t="str">
        <f t="shared" si="3"/>
        <v/>
      </c>
      <c r="Q34" s="25" t="str">
        <f t="shared" si="1"/>
        <v/>
      </c>
      <c r="R34" s="26" t="str">
        <f t="shared" si="2"/>
        <v/>
      </c>
      <c r="S34" s="6"/>
      <c r="T34" s="7"/>
      <c r="U34" s="6"/>
      <c r="V34" s="7"/>
      <c r="W34" s="6"/>
    </row>
    <row r="35" spans="1:23" ht="15">
      <c r="A35" s="40">
        <v>19</v>
      </c>
      <c r="B35" s="1"/>
      <c r="C35" s="2"/>
      <c r="D35" s="2"/>
      <c r="E35" s="68"/>
      <c r="F35" s="2"/>
      <c r="G35" s="2"/>
      <c r="H35" s="3"/>
      <c r="I35" s="70"/>
      <c r="J35" s="3"/>
      <c r="K35" s="67"/>
      <c r="L35" s="3"/>
      <c r="M35" s="4"/>
      <c r="N35" s="5"/>
      <c r="O35" s="24" t="str">
        <f t="shared" si="0"/>
        <v/>
      </c>
      <c r="P35" s="65" t="str">
        <f t="shared" si="3"/>
        <v/>
      </c>
      <c r="Q35" s="25" t="str">
        <f t="shared" si="1"/>
        <v/>
      </c>
      <c r="R35" s="26" t="str">
        <f t="shared" si="2"/>
        <v/>
      </c>
      <c r="S35" s="6"/>
      <c r="T35" s="7"/>
      <c r="U35" s="6"/>
      <c r="V35" s="7"/>
      <c r="W35" s="6"/>
    </row>
    <row r="36" spans="1:23" ht="15">
      <c r="A36" s="40">
        <v>20</v>
      </c>
      <c r="B36" s="1"/>
      <c r="C36" s="2"/>
      <c r="D36" s="2"/>
      <c r="E36" s="68"/>
      <c r="F36" s="2"/>
      <c r="G36" s="2"/>
      <c r="H36" s="3"/>
      <c r="I36" s="70"/>
      <c r="J36" s="3"/>
      <c r="K36" s="67"/>
      <c r="L36" s="3"/>
      <c r="M36" s="4"/>
      <c r="N36" s="5"/>
      <c r="O36" s="24" t="str">
        <f t="shared" si="0"/>
        <v/>
      </c>
      <c r="P36" s="65" t="str">
        <f t="shared" si="3"/>
        <v/>
      </c>
      <c r="Q36" s="25" t="str">
        <f t="shared" si="1"/>
        <v/>
      </c>
      <c r="R36" s="26" t="str">
        <f t="shared" si="2"/>
        <v/>
      </c>
      <c r="S36" s="6"/>
      <c r="T36" s="7"/>
      <c r="U36" s="6"/>
      <c r="V36" s="7"/>
      <c r="W36" s="6"/>
    </row>
    <row r="37" spans="1:23" ht="15">
      <c r="A37" s="40">
        <v>21</v>
      </c>
      <c r="B37" s="1"/>
      <c r="C37" s="2"/>
      <c r="D37" s="2"/>
      <c r="E37" s="68"/>
      <c r="F37" s="2"/>
      <c r="G37" s="2"/>
      <c r="H37" s="3"/>
      <c r="I37" s="70"/>
      <c r="J37" s="3"/>
      <c r="K37" s="67"/>
      <c r="L37" s="3"/>
      <c r="M37" s="4"/>
      <c r="N37" s="5"/>
      <c r="O37" s="24" t="str">
        <f t="shared" si="0"/>
        <v/>
      </c>
      <c r="P37" s="65" t="str">
        <f t="shared" si="3"/>
        <v/>
      </c>
      <c r="Q37" s="25" t="str">
        <f t="shared" si="1"/>
        <v/>
      </c>
      <c r="R37" s="26" t="str">
        <f t="shared" si="2"/>
        <v/>
      </c>
      <c r="S37" s="6"/>
      <c r="T37" s="7"/>
      <c r="U37" s="6"/>
      <c r="V37" s="7"/>
      <c r="W37" s="6"/>
    </row>
    <row r="38" spans="1:23" ht="15">
      <c r="A38" s="40">
        <v>22</v>
      </c>
      <c r="B38" s="1"/>
      <c r="C38" s="2"/>
      <c r="D38" s="2"/>
      <c r="E38" s="68"/>
      <c r="F38" s="2"/>
      <c r="G38" s="2"/>
      <c r="H38" s="3"/>
      <c r="I38" s="70"/>
      <c r="J38" s="3"/>
      <c r="K38" s="67"/>
      <c r="L38" s="3"/>
      <c r="M38" s="4"/>
      <c r="N38" s="5"/>
      <c r="O38" s="24" t="str">
        <f t="shared" si="0"/>
        <v/>
      </c>
      <c r="P38" s="65" t="str">
        <f t="shared" si="3"/>
        <v/>
      </c>
      <c r="Q38" s="25" t="str">
        <f t="shared" si="1"/>
        <v/>
      </c>
      <c r="R38" s="26" t="str">
        <f t="shared" si="2"/>
        <v/>
      </c>
      <c r="S38" s="6"/>
      <c r="T38" s="7"/>
      <c r="U38" s="6"/>
      <c r="V38" s="7"/>
      <c r="W38" s="6"/>
    </row>
    <row r="39" spans="1:23" ht="15">
      <c r="A39" s="40">
        <v>23</v>
      </c>
      <c r="B39" s="1"/>
      <c r="C39" s="2"/>
      <c r="D39" s="2"/>
      <c r="E39" s="68"/>
      <c r="F39" s="2"/>
      <c r="G39" s="2"/>
      <c r="H39" s="3"/>
      <c r="I39" s="70"/>
      <c r="J39" s="3"/>
      <c r="K39" s="67"/>
      <c r="L39" s="3"/>
      <c r="M39" s="4"/>
      <c r="N39" s="5"/>
      <c r="O39" s="24" t="str">
        <f t="shared" si="0"/>
        <v/>
      </c>
      <c r="P39" s="65" t="str">
        <f t="shared" si="3"/>
        <v/>
      </c>
      <c r="Q39" s="25" t="str">
        <f t="shared" si="1"/>
        <v/>
      </c>
      <c r="R39" s="26" t="str">
        <f t="shared" si="2"/>
        <v/>
      </c>
      <c r="S39" s="6"/>
      <c r="T39" s="7"/>
      <c r="U39" s="6"/>
      <c r="V39" s="7"/>
      <c r="W39" s="6"/>
    </row>
    <row r="40" spans="1:23" ht="15">
      <c r="A40" s="40">
        <v>24</v>
      </c>
      <c r="B40" s="1"/>
      <c r="C40" s="2"/>
      <c r="D40" s="2"/>
      <c r="E40" s="68"/>
      <c r="F40" s="2"/>
      <c r="G40" s="2"/>
      <c r="H40" s="3"/>
      <c r="I40" s="70"/>
      <c r="J40" s="3"/>
      <c r="K40" s="67"/>
      <c r="L40" s="3"/>
      <c r="M40" s="4"/>
      <c r="N40" s="5"/>
      <c r="O40" s="24" t="str">
        <f t="shared" si="0"/>
        <v/>
      </c>
      <c r="P40" s="65" t="str">
        <f t="shared" si="3"/>
        <v/>
      </c>
      <c r="Q40" s="25" t="str">
        <f t="shared" si="1"/>
        <v/>
      </c>
      <c r="R40" s="26" t="str">
        <f t="shared" si="2"/>
        <v/>
      </c>
      <c r="S40" s="6"/>
      <c r="T40" s="7"/>
      <c r="U40" s="6"/>
      <c r="V40" s="7"/>
      <c r="W40" s="6"/>
    </row>
    <row r="41" spans="1:23" ht="15">
      <c r="A41" s="40">
        <v>25</v>
      </c>
      <c r="B41" s="1"/>
      <c r="C41" s="2"/>
      <c r="D41" s="2"/>
      <c r="E41" s="68"/>
      <c r="F41" s="2"/>
      <c r="G41" s="2"/>
      <c r="H41" s="3"/>
      <c r="I41" s="70"/>
      <c r="J41" s="3"/>
      <c r="K41" s="67"/>
      <c r="L41" s="3"/>
      <c r="M41" s="4"/>
      <c r="N41" s="5"/>
      <c r="O41" s="24" t="str">
        <f t="shared" si="0"/>
        <v/>
      </c>
      <c r="P41" s="65" t="str">
        <f t="shared" si="3"/>
        <v/>
      </c>
      <c r="Q41" s="25" t="str">
        <f t="shared" si="1"/>
        <v/>
      </c>
      <c r="R41" s="26" t="str">
        <f t="shared" si="2"/>
        <v/>
      </c>
      <c r="S41" s="6"/>
      <c r="T41" s="7"/>
      <c r="U41" s="6"/>
      <c r="V41" s="7"/>
      <c r="W41" s="6"/>
    </row>
    <row r="42" spans="1:23" ht="15">
      <c r="A42" s="40">
        <v>26</v>
      </c>
      <c r="B42" s="1"/>
      <c r="C42" s="2"/>
      <c r="D42" s="2"/>
      <c r="E42" s="68"/>
      <c r="F42" s="2"/>
      <c r="G42" s="2"/>
      <c r="H42" s="3"/>
      <c r="I42" s="70"/>
      <c r="J42" s="3"/>
      <c r="K42" s="67"/>
      <c r="L42" s="3"/>
      <c r="M42" s="4"/>
      <c r="N42" s="5"/>
      <c r="O42" s="24" t="str">
        <f t="shared" si="0"/>
        <v/>
      </c>
      <c r="P42" s="65" t="str">
        <f t="shared" si="3"/>
        <v/>
      </c>
      <c r="Q42" s="25" t="str">
        <f t="shared" si="1"/>
        <v/>
      </c>
      <c r="R42" s="26" t="str">
        <f t="shared" si="2"/>
        <v/>
      </c>
      <c r="S42" s="6"/>
      <c r="T42" s="7"/>
      <c r="U42" s="6"/>
      <c r="V42" s="7"/>
      <c r="W42" s="6"/>
    </row>
    <row r="43" spans="1:23" ht="15">
      <c r="A43" s="40">
        <v>27</v>
      </c>
      <c r="B43" s="1"/>
      <c r="C43" s="2"/>
      <c r="D43" s="2"/>
      <c r="E43" s="68"/>
      <c r="F43" s="2"/>
      <c r="G43" s="2"/>
      <c r="H43" s="3"/>
      <c r="I43" s="70"/>
      <c r="J43" s="3"/>
      <c r="K43" s="67"/>
      <c r="L43" s="3"/>
      <c r="M43" s="4"/>
      <c r="N43" s="5"/>
      <c r="O43" s="24" t="str">
        <f t="shared" si="0"/>
        <v/>
      </c>
      <c r="P43" s="65" t="str">
        <f t="shared" si="3"/>
        <v/>
      </c>
      <c r="Q43" s="25" t="str">
        <f t="shared" si="1"/>
        <v/>
      </c>
      <c r="R43" s="26" t="str">
        <f t="shared" si="2"/>
        <v/>
      </c>
      <c r="S43" s="6"/>
      <c r="T43" s="7"/>
      <c r="U43" s="6"/>
      <c r="V43" s="7"/>
      <c r="W43" s="6"/>
    </row>
    <row r="44" spans="1:23" ht="15">
      <c r="A44" s="40">
        <v>28</v>
      </c>
      <c r="B44" s="1"/>
      <c r="C44" s="2"/>
      <c r="D44" s="2"/>
      <c r="E44" s="68"/>
      <c r="F44" s="2"/>
      <c r="G44" s="2"/>
      <c r="H44" s="3"/>
      <c r="I44" s="70"/>
      <c r="J44" s="3"/>
      <c r="K44" s="67"/>
      <c r="L44" s="3"/>
      <c r="M44" s="4"/>
      <c r="N44" s="5"/>
      <c r="O44" s="24" t="str">
        <f t="shared" si="0"/>
        <v/>
      </c>
      <c r="P44" s="65" t="str">
        <f t="shared" si="3"/>
        <v/>
      </c>
      <c r="Q44" s="25" t="str">
        <f t="shared" si="1"/>
        <v/>
      </c>
      <c r="R44" s="26" t="str">
        <f t="shared" si="2"/>
        <v/>
      </c>
      <c r="S44" s="6"/>
      <c r="T44" s="7"/>
      <c r="U44" s="6"/>
      <c r="V44" s="7"/>
      <c r="W44" s="6"/>
    </row>
    <row r="45" spans="1:23" ht="15">
      <c r="A45" s="40">
        <v>29</v>
      </c>
      <c r="B45" s="1"/>
      <c r="C45" s="2"/>
      <c r="D45" s="2"/>
      <c r="E45" s="68"/>
      <c r="F45" s="2"/>
      <c r="G45" s="2"/>
      <c r="H45" s="3"/>
      <c r="I45" s="70"/>
      <c r="J45" s="3"/>
      <c r="K45" s="67"/>
      <c r="L45" s="3"/>
      <c r="M45" s="4"/>
      <c r="N45" s="5"/>
      <c r="O45" s="24" t="str">
        <f t="shared" si="0"/>
        <v/>
      </c>
      <c r="P45" s="65" t="str">
        <f t="shared" si="3"/>
        <v/>
      </c>
      <c r="Q45" s="25" t="str">
        <f t="shared" si="1"/>
        <v/>
      </c>
      <c r="R45" s="26" t="str">
        <f t="shared" si="2"/>
        <v/>
      </c>
      <c r="S45" s="6"/>
      <c r="T45" s="7"/>
      <c r="U45" s="6"/>
      <c r="V45" s="7"/>
      <c r="W45" s="6"/>
    </row>
    <row r="46" spans="1:23" ht="15">
      <c r="A46" s="40">
        <v>30</v>
      </c>
      <c r="B46" s="1"/>
      <c r="C46" s="2"/>
      <c r="D46" s="2"/>
      <c r="E46" s="68"/>
      <c r="F46" s="2"/>
      <c r="G46" s="2"/>
      <c r="H46" s="3"/>
      <c r="I46" s="70"/>
      <c r="J46" s="3"/>
      <c r="K46" s="67"/>
      <c r="L46" s="3"/>
      <c r="M46" s="4"/>
      <c r="N46" s="5"/>
      <c r="O46" s="24" t="str">
        <f t="shared" si="0"/>
        <v/>
      </c>
      <c r="P46" s="65" t="str">
        <f t="shared" si="3"/>
        <v/>
      </c>
      <c r="Q46" s="25" t="str">
        <f t="shared" si="1"/>
        <v/>
      </c>
      <c r="R46" s="26" t="str">
        <f t="shared" si="2"/>
        <v/>
      </c>
      <c r="S46" s="6"/>
      <c r="T46" s="7"/>
      <c r="U46" s="6"/>
      <c r="V46" s="7"/>
      <c r="W46" s="6"/>
    </row>
    <row r="47" spans="1:23" ht="15">
      <c r="A47" s="40">
        <v>31</v>
      </c>
      <c r="B47" s="1"/>
      <c r="C47" s="2"/>
      <c r="D47" s="2"/>
      <c r="E47" s="68"/>
      <c r="F47" s="2"/>
      <c r="G47" s="2"/>
      <c r="H47" s="3"/>
      <c r="I47" s="70"/>
      <c r="J47" s="3"/>
      <c r="K47" s="67"/>
      <c r="L47" s="3"/>
      <c r="M47" s="4"/>
      <c r="N47" s="5"/>
      <c r="O47" s="24" t="str">
        <f t="shared" si="0"/>
        <v/>
      </c>
      <c r="P47" s="65" t="str">
        <f t="shared" si="3"/>
        <v/>
      </c>
      <c r="Q47" s="25" t="str">
        <f t="shared" si="1"/>
        <v/>
      </c>
      <c r="R47" s="26" t="str">
        <f t="shared" si="2"/>
        <v/>
      </c>
      <c r="S47" s="6"/>
      <c r="T47" s="7"/>
      <c r="U47" s="6"/>
      <c r="V47" s="7"/>
      <c r="W47" s="6"/>
    </row>
    <row r="48" spans="1:23" ht="15">
      <c r="A48" s="40">
        <v>32</v>
      </c>
      <c r="B48" s="1"/>
      <c r="C48" s="2"/>
      <c r="D48" s="2"/>
      <c r="E48" s="68"/>
      <c r="F48" s="2"/>
      <c r="G48" s="2"/>
      <c r="H48" s="3"/>
      <c r="I48" s="70"/>
      <c r="J48" s="3"/>
      <c r="K48" s="67"/>
      <c r="L48" s="3"/>
      <c r="M48" s="4"/>
      <c r="N48" s="5"/>
      <c r="O48" s="24" t="str">
        <f t="shared" si="0"/>
        <v/>
      </c>
      <c r="P48" s="65" t="str">
        <f t="shared" si="3"/>
        <v/>
      </c>
      <c r="Q48" s="25" t="str">
        <f t="shared" si="1"/>
        <v/>
      </c>
      <c r="R48" s="26" t="str">
        <f t="shared" si="2"/>
        <v/>
      </c>
      <c r="S48" s="6"/>
      <c r="T48" s="7"/>
      <c r="U48" s="6"/>
      <c r="V48" s="7"/>
      <c r="W48" s="6"/>
    </row>
    <row r="49" spans="1:23" ht="15">
      <c r="A49" s="40">
        <v>33</v>
      </c>
      <c r="B49" s="1"/>
      <c r="C49" s="2"/>
      <c r="D49" s="2"/>
      <c r="E49" s="68"/>
      <c r="F49" s="2"/>
      <c r="G49" s="2"/>
      <c r="H49" s="3"/>
      <c r="I49" s="70"/>
      <c r="J49" s="3"/>
      <c r="K49" s="67"/>
      <c r="L49" s="3"/>
      <c r="M49" s="4"/>
      <c r="N49" s="5"/>
      <c r="O49" s="24" t="str">
        <f t="shared" si="0"/>
        <v/>
      </c>
      <c r="P49" s="65" t="str">
        <f t="shared" si="3"/>
        <v/>
      </c>
      <c r="Q49" s="25" t="str">
        <f t="shared" si="1"/>
        <v/>
      </c>
      <c r="R49" s="26" t="str">
        <f t="shared" si="2"/>
        <v/>
      </c>
      <c r="S49" s="6"/>
      <c r="T49" s="7"/>
      <c r="U49" s="6"/>
      <c r="V49" s="7"/>
      <c r="W49" s="6"/>
    </row>
    <row r="50" spans="1:23" ht="15">
      <c r="A50" s="40">
        <v>34</v>
      </c>
      <c r="B50" s="1"/>
      <c r="C50" s="2"/>
      <c r="D50" s="2"/>
      <c r="E50" s="68"/>
      <c r="F50" s="2"/>
      <c r="G50" s="2"/>
      <c r="H50" s="3"/>
      <c r="I50" s="70"/>
      <c r="J50" s="3"/>
      <c r="K50" s="67"/>
      <c r="L50" s="3"/>
      <c r="M50" s="4"/>
      <c r="N50" s="5"/>
      <c r="O50" s="24" t="str">
        <f t="shared" si="0"/>
        <v/>
      </c>
      <c r="P50" s="65" t="str">
        <f t="shared" si="3"/>
        <v/>
      </c>
      <c r="Q50" s="25" t="str">
        <f t="shared" si="1"/>
        <v/>
      </c>
      <c r="R50" s="26" t="str">
        <f t="shared" si="2"/>
        <v/>
      </c>
      <c r="S50" s="6"/>
      <c r="T50" s="7"/>
      <c r="U50" s="6"/>
      <c r="V50" s="7"/>
      <c r="W50" s="6"/>
    </row>
    <row r="51" spans="1:23" ht="15">
      <c r="A51" s="40">
        <v>35</v>
      </c>
      <c r="B51" s="1"/>
      <c r="C51" s="2"/>
      <c r="D51" s="2"/>
      <c r="E51" s="68"/>
      <c r="F51" s="2"/>
      <c r="G51" s="2"/>
      <c r="H51" s="3"/>
      <c r="I51" s="70"/>
      <c r="J51" s="3"/>
      <c r="K51" s="67"/>
      <c r="L51" s="3"/>
      <c r="M51" s="4"/>
      <c r="N51" s="5"/>
      <c r="O51" s="24" t="str">
        <f t="shared" si="0"/>
        <v/>
      </c>
      <c r="P51" s="65" t="str">
        <f t="shared" si="3"/>
        <v/>
      </c>
      <c r="Q51" s="25" t="str">
        <f t="shared" si="1"/>
        <v/>
      </c>
      <c r="R51" s="26" t="str">
        <f t="shared" si="2"/>
        <v/>
      </c>
      <c r="S51" s="6"/>
      <c r="T51" s="7"/>
      <c r="U51" s="6"/>
      <c r="V51" s="7"/>
      <c r="W51" s="6"/>
    </row>
    <row r="52" spans="1:23" ht="15">
      <c r="A52" s="40">
        <v>36</v>
      </c>
      <c r="B52" s="1"/>
      <c r="C52" s="2"/>
      <c r="D52" s="2"/>
      <c r="E52" s="68"/>
      <c r="F52" s="2"/>
      <c r="G52" s="2"/>
      <c r="H52" s="3"/>
      <c r="I52" s="70"/>
      <c r="J52" s="3"/>
      <c r="K52" s="67"/>
      <c r="L52" s="3"/>
      <c r="M52" s="4"/>
      <c r="N52" s="5"/>
      <c r="O52" s="24" t="str">
        <f t="shared" si="0"/>
        <v/>
      </c>
      <c r="P52" s="65" t="str">
        <f t="shared" si="3"/>
        <v/>
      </c>
      <c r="Q52" s="25" t="str">
        <f t="shared" si="1"/>
        <v/>
      </c>
      <c r="R52" s="26" t="str">
        <f t="shared" si="2"/>
        <v/>
      </c>
      <c r="S52" s="6"/>
      <c r="T52" s="7"/>
      <c r="U52" s="6"/>
      <c r="V52" s="7"/>
      <c r="W52" s="6"/>
    </row>
    <row r="53" spans="1:23" ht="15">
      <c r="A53" s="40">
        <v>37</v>
      </c>
      <c r="B53" s="1"/>
      <c r="C53" s="2"/>
      <c r="D53" s="2"/>
      <c r="E53" s="68"/>
      <c r="F53" s="2"/>
      <c r="G53" s="2"/>
      <c r="H53" s="3"/>
      <c r="I53" s="70"/>
      <c r="J53" s="3"/>
      <c r="K53" s="67"/>
      <c r="L53" s="3"/>
      <c r="M53" s="4"/>
      <c r="N53" s="5"/>
      <c r="O53" s="24" t="str">
        <f t="shared" si="0"/>
        <v/>
      </c>
      <c r="P53" s="65" t="str">
        <f t="shared" si="3"/>
        <v/>
      </c>
      <c r="Q53" s="25" t="str">
        <f t="shared" si="1"/>
        <v/>
      </c>
      <c r="R53" s="26" t="str">
        <f t="shared" si="2"/>
        <v/>
      </c>
      <c r="S53" s="6"/>
      <c r="T53" s="7"/>
      <c r="U53" s="6"/>
      <c r="V53" s="7"/>
      <c r="W53" s="6"/>
    </row>
    <row r="54" spans="1:23" ht="15">
      <c r="A54" s="40">
        <v>38</v>
      </c>
      <c r="B54" s="1"/>
      <c r="C54" s="2"/>
      <c r="D54" s="2"/>
      <c r="E54" s="68"/>
      <c r="F54" s="2"/>
      <c r="G54" s="2"/>
      <c r="H54" s="3"/>
      <c r="I54" s="70"/>
      <c r="J54" s="3"/>
      <c r="K54" s="67"/>
      <c r="L54" s="3"/>
      <c r="M54" s="4"/>
      <c r="N54" s="5"/>
      <c r="O54" s="24" t="str">
        <f t="shared" si="0"/>
        <v/>
      </c>
      <c r="P54" s="65" t="str">
        <f t="shared" si="3"/>
        <v/>
      </c>
      <c r="Q54" s="25" t="str">
        <f t="shared" si="1"/>
        <v/>
      </c>
      <c r="R54" s="26" t="str">
        <f t="shared" si="2"/>
        <v/>
      </c>
      <c r="S54" s="6"/>
      <c r="T54" s="7"/>
      <c r="U54" s="6"/>
      <c r="V54" s="7"/>
      <c r="W54" s="6"/>
    </row>
    <row r="55" spans="1:23" ht="15">
      <c r="A55" s="40">
        <v>39</v>
      </c>
      <c r="B55" s="1"/>
      <c r="C55" s="2"/>
      <c r="D55" s="2"/>
      <c r="E55" s="68"/>
      <c r="F55" s="2"/>
      <c r="G55" s="2"/>
      <c r="H55" s="3"/>
      <c r="I55" s="70"/>
      <c r="J55" s="3"/>
      <c r="K55" s="67"/>
      <c r="L55" s="3"/>
      <c r="M55" s="4"/>
      <c r="N55" s="5"/>
      <c r="O55" s="24" t="str">
        <f t="shared" si="0"/>
        <v/>
      </c>
      <c r="P55" s="65" t="str">
        <f t="shared" si="3"/>
        <v/>
      </c>
      <c r="Q55" s="25" t="str">
        <f t="shared" si="1"/>
        <v/>
      </c>
      <c r="R55" s="26" t="str">
        <f t="shared" si="2"/>
        <v/>
      </c>
      <c r="S55" s="6"/>
      <c r="T55" s="7"/>
      <c r="U55" s="6"/>
      <c r="V55" s="7"/>
      <c r="W55" s="6"/>
    </row>
    <row r="56" spans="1:23" ht="15">
      <c r="A56" s="40">
        <v>40</v>
      </c>
      <c r="B56" s="1"/>
      <c r="C56" s="2"/>
      <c r="D56" s="2"/>
      <c r="E56" s="68"/>
      <c r="F56" s="2"/>
      <c r="G56" s="2"/>
      <c r="H56" s="3"/>
      <c r="I56" s="70"/>
      <c r="J56" s="3"/>
      <c r="K56" s="67"/>
      <c r="L56" s="3"/>
      <c r="M56" s="4"/>
      <c r="N56" s="5"/>
      <c r="O56" s="24" t="str">
        <f t="shared" si="0"/>
        <v/>
      </c>
      <c r="P56" s="65" t="str">
        <f t="shared" si="3"/>
        <v/>
      </c>
      <c r="Q56" s="25" t="str">
        <f t="shared" si="1"/>
        <v/>
      </c>
      <c r="R56" s="26" t="str">
        <f t="shared" si="2"/>
        <v/>
      </c>
      <c r="S56" s="6"/>
      <c r="T56" s="7"/>
      <c r="U56" s="6"/>
      <c r="V56" s="7"/>
      <c r="W56" s="6"/>
    </row>
    <row r="57" spans="1:23" ht="15">
      <c r="A57" s="40">
        <v>41</v>
      </c>
      <c r="B57" s="1"/>
      <c r="C57" s="2"/>
      <c r="D57" s="2"/>
      <c r="E57" s="68"/>
      <c r="F57" s="2"/>
      <c r="G57" s="2"/>
      <c r="H57" s="3"/>
      <c r="I57" s="70"/>
      <c r="J57" s="3"/>
      <c r="K57" s="67"/>
      <c r="L57" s="3"/>
      <c r="M57" s="4"/>
      <c r="N57" s="5"/>
      <c r="O57" s="24" t="str">
        <f t="shared" si="0"/>
        <v/>
      </c>
      <c r="P57" s="65" t="str">
        <f t="shared" si="3"/>
        <v/>
      </c>
      <c r="Q57" s="25" t="str">
        <f t="shared" si="1"/>
        <v/>
      </c>
      <c r="R57" s="26" t="str">
        <f t="shared" si="2"/>
        <v/>
      </c>
      <c r="S57" s="6"/>
      <c r="T57" s="7"/>
      <c r="U57" s="6"/>
      <c r="V57" s="7"/>
      <c r="W57" s="6"/>
    </row>
    <row r="58" spans="1:23" ht="15">
      <c r="A58" s="40">
        <v>42</v>
      </c>
      <c r="B58" s="1"/>
      <c r="C58" s="2"/>
      <c r="D58" s="2"/>
      <c r="E58" s="68"/>
      <c r="F58" s="2"/>
      <c r="G58" s="2"/>
      <c r="H58" s="3"/>
      <c r="I58" s="70"/>
      <c r="J58" s="3"/>
      <c r="K58" s="67"/>
      <c r="L58" s="3"/>
      <c r="M58" s="4"/>
      <c r="N58" s="5"/>
      <c r="O58" s="24" t="str">
        <f t="shared" si="0"/>
        <v/>
      </c>
      <c r="P58" s="65" t="str">
        <f t="shared" si="3"/>
        <v/>
      </c>
      <c r="Q58" s="25" t="str">
        <f t="shared" si="1"/>
        <v/>
      </c>
      <c r="R58" s="26" t="str">
        <f t="shared" si="2"/>
        <v/>
      </c>
      <c r="S58" s="6"/>
      <c r="T58" s="7"/>
      <c r="U58" s="6"/>
      <c r="V58" s="7"/>
      <c r="W58" s="6"/>
    </row>
    <row r="59" spans="1:23" ht="15">
      <c r="A59" s="40">
        <v>43</v>
      </c>
      <c r="B59" s="1"/>
      <c r="C59" s="2"/>
      <c r="D59" s="2"/>
      <c r="E59" s="68"/>
      <c r="F59" s="2"/>
      <c r="G59" s="2"/>
      <c r="H59" s="3"/>
      <c r="I59" s="70"/>
      <c r="J59" s="3"/>
      <c r="K59" s="67"/>
      <c r="L59" s="3"/>
      <c r="M59" s="4"/>
      <c r="N59" s="5"/>
      <c r="O59" s="24" t="str">
        <f t="shared" si="0"/>
        <v/>
      </c>
      <c r="P59" s="65" t="str">
        <f t="shared" si="3"/>
        <v/>
      </c>
      <c r="Q59" s="25" t="str">
        <f t="shared" si="1"/>
        <v/>
      </c>
      <c r="R59" s="26" t="str">
        <f t="shared" si="2"/>
        <v/>
      </c>
      <c r="S59" s="6"/>
      <c r="T59" s="7"/>
      <c r="U59" s="6"/>
      <c r="V59" s="7"/>
      <c r="W59" s="6"/>
    </row>
    <row r="60" spans="1:23" ht="15">
      <c r="A60" s="40">
        <v>44</v>
      </c>
      <c r="B60" s="1"/>
      <c r="C60" s="2"/>
      <c r="D60" s="2"/>
      <c r="E60" s="68"/>
      <c r="F60" s="2"/>
      <c r="G60" s="2"/>
      <c r="H60" s="3"/>
      <c r="I60" s="70"/>
      <c r="J60" s="3"/>
      <c r="K60" s="67"/>
      <c r="L60" s="3"/>
      <c r="M60" s="4"/>
      <c r="N60" s="5"/>
      <c r="O60" s="24" t="str">
        <f t="shared" si="0"/>
        <v/>
      </c>
      <c r="P60" s="65" t="str">
        <f t="shared" si="3"/>
        <v/>
      </c>
      <c r="Q60" s="25" t="str">
        <f t="shared" si="1"/>
        <v/>
      </c>
      <c r="R60" s="26" t="str">
        <f t="shared" si="2"/>
        <v/>
      </c>
      <c r="S60" s="6"/>
      <c r="T60" s="7"/>
      <c r="U60" s="6"/>
      <c r="V60" s="7"/>
      <c r="W60" s="6"/>
    </row>
    <row r="61" spans="1:23" ht="15">
      <c r="A61" s="40">
        <v>45</v>
      </c>
      <c r="B61" s="1"/>
      <c r="C61" s="2"/>
      <c r="D61" s="2"/>
      <c r="E61" s="68"/>
      <c r="F61" s="2"/>
      <c r="G61" s="2"/>
      <c r="H61" s="3"/>
      <c r="I61" s="70"/>
      <c r="J61" s="3"/>
      <c r="K61" s="67"/>
      <c r="L61" s="3"/>
      <c r="M61" s="4"/>
      <c r="N61" s="5"/>
      <c r="O61" s="24" t="str">
        <f t="shared" si="0"/>
        <v/>
      </c>
      <c r="P61" s="65" t="str">
        <f t="shared" si="3"/>
        <v/>
      </c>
      <c r="Q61" s="25" t="str">
        <f t="shared" si="1"/>
        <v/>
      </c>
      <c r="R61" s="26" t="str">
        <f t="shared" si="2"/>
        <v/>
      </c>
      <c r="S61" s="6"/>
      <c r="T61" s="7"/>
      <c r="U61" s="6"/>
      <c r="V61" s="7"/>
      <c r="W61" s="6"/>
    </row>
    <row r="62" spans="1:23" ht="15">
      <c r="A62" s="40">
        <v>46</v>
      </c>
      <c r="B62" s="1"/>
      <c r="C62" s="2"/>
      <c r="D62" s="2"/>
      <c r="E62" s="68"/>
      <c r="F62" s="2"/>
      <c r="G62" s="2"/>
      <c r="H62" s="3"/>
      <c r="I62" s="70"/>
      <c r="J62" s="3"/>
      <c r="K62" s="67"/>
      <c r="L62" s="3"/>
      <c r="M62" s="4"/>
      <c r="N62" s="5"/>
      <c r="O62" s="24" t="str">
        <f t="shared" si="0"/>
        <v/>
      </c>
      <c r="P62" s="65" t="str">
        <f t="shared" si="3"/>
        <v/>
      </c>
      <c r="Q62" s="25" t="str">
        <f t="shared" si="1"/>
        <v/>
      </c>
      <c r="R62" s="26" t="str">
        <f t="shared" si="2"/>
        <v/>
      </c>
      <c r="S62" s="6"/>
      <c r="T62" s="7"/>
      <c r="U62" s="6"/>
      <c r="V62" s="7"/>
      <c r="W62" s="6"/>
    </row>
    <row r="63" spans="1:23" ht="15">
      <c r="A63" s="40">
        <v>47</v>
      </c>
      <c r="B63" s="1"/>
      <c r="C63" s="2"/>
      <c r="D63" s="2"/>
      <c r="E63" s="68"/>
      <c r="F63" s="2"/>
      <c r="G63" s="2"/>
      <c r="H63" s="3"/>
      <c r="I63" s="70"/>
      <c r="J63" s="3"/>
      <c r="K63" s="67"/>
      <c r="L63" s="3"/>
      <c r="M63" s="4"/>
      <c r="N63" s="5"/>
      <c r="O63" s="24" t="str">
        <f t="shared" si="0"/>
        <v/>
      </c>
      <c r="P63" s="65" t="str">
        <f t="shared" si="3"/>
        <v/>
      </c>
      <c r="Q63" s="25" t="str">
        <f t="shared" si="1"/>
        <v/>
      </c>
      <c r="R63" s="26" t="str">
        <f t="shared" si="2"/>
        <v/>
      </c>
      <c r="S63" s="6"/>
      <c r="T63" s="7"/>
      <c r="U63" s="6"/>
      <c r="V63" s="7"/>
      <c r="W63" s="6"/>
    </row>
    <row r="64" spans="1:23" ht="15">
      <c r="A64" s="40">
        <v>48</v>
      </c>
      <c r="B64" s="1"/>
      <c r="C64" s="2"/>
      <c r="D64" s="2"/>
      <c r="E64" s="68"/>
      <c r="F64" s="2"/>
      <c r="G64" s="2"/>
      <c r="H64" s="3"/>
      <c r="I64" s="70"/>
      <c r="J64" s="3"/>
      <c r="K64" s="67"/>
      <c r="L64" s="3"/>
      <c r="M64" s="4"/>
      <c r="N64" s="5"/>
      <c r="O64" s="24" t="str">
        <f t="shared" si="0"/>
        <v/>
      </c>
      <c r="P64" s="65" t="str">
        <f t="shared" si="3"/>
        <v/>
      </c>
      <c r="Q64" s="25" t="str">
        <f t="shared" si="1"/>
        <v/>
      </c>
      <c r="R64" s="26" t="str">
        <f t="shared" si="2"/>
        <v/>
      </c>
      <c r="S64" s="6"/>
      <c r="T64" s="7"/>
      <c r="U64" s="6"/>
      <c r="V64" s="7"/>
      <c r="W64" s="6"/>
    </row>
    <row r="65" spans="1:30" ht="15">
      <c r="A65" s="40">
        <v>49</v>
      </c>
      <c r="B65" s="1"/>
      <c r="C65" s="2"/>
      <c r="D65" s="2"/>
      <c r="E65" s="68"/>
      <c r="F65" s="2"/>
      <c r="G65" s="2"/>
      <c r="H65" s="3"/>
      <c r="I65" s="70"/>
      <c r="J65" s="3"/>
      <c r="K65" s="67"/>
      <c r="L65" s="3"/>
      <c r="M65" s="4"/>
      <c r="N65" s="5"/>
      <c r="O65" s="24" t="str">
        <f t="shared" si="0"/>
        <v/>
      </c>
      <c r="P65" s="65" t="str">
        <f t="shared" si="3"/>
        <v/>
      </c>
      <c r="Q65" s="25" t="str">
        <f t="shared" si="1"/>
        <v/>
      </c>
      <c r="R65" s="26" t="str">
        <f t="shared" si="2"/>
        <v/>
      </c>
      <c r="S65" s="6"/>
      <c r="T65" s="7"/>
      <c r="U65" s="6"/>
      <c r="V65" s="7"/>
      <c r="W65" s="6"/>
    </row>
    <row r="66" spans="1:30" ht="15.75" thickBot="1">
      <c r="A66" s="40">
        <v>50</v>
      </c>
      <c r="B66" s="1"/>
      <c r="C66" s="2"/>
      <c r="D66" s="2"/>
      <c r="E66" s="68"/>
      <c r="F66" s="2"/>
      <c r="G66" s="2"/>
      <c r="H66" s="3"/>
      <c r="I66" s="70"/>
      <c r="J66" s="3"/>
      <c r="K66" s="67"/>
      <c r="L66" s="3"/>
      <c r="M66" s="4"/>
      <c r="N66" s="5"/>
      <c r="O66" s="24" t="str">
        <f t="shared" si="0"/>
        <v/>
      </c>
      <c r="P66" s="65" t="str">
        <f t="shared" si="3"/>
        <v/>
      </c>
      <c r="Q66" s="25"/>
      <c r="R66" s="26" t="str">
        <f t="shared" si="2"/>
        <v/>
      </c>
      <c r="S66" s="6"/>
      <c r="T66" s="7"/>
      <c r="U66" s="6"/>
      <c r="V66" s="7"/>
      <c r="W66" s="6"/>
    </row>
    <row r="67" spans="1:30" ht="15" thickBot="1">
      <c r="B67" s="27" t="s">
        <v>38</v>
      </c>
      <c r="C67" s="28"/>
      <c r="D67" s="29"/>
      <c r="E67" s="29"/>
      <c r="F67" s="29"/>
      <c r="G67" s="29"/>
      <c r="H67" s="30">
        <f>SUM(H17:H66)</f>
        <v>270000</v>
      </c>
      <c r="I67" s="29"/>
      <c r="J67" s="30"/>
      <c r="K67" s="31"/>
      <c r="L67" s="30">
        <f>SUM(L17:L66)</f>
        <v>211120</v>
      </c>
      <c r="M67" s="32">
        <f>SUM(M17:M66)</f>
        <v>702</v>
      </c>
      <c r="N67" s="30">
        <f>SUM(N17:N66)</f>
        <v>2300</v>
      </c>
      <c r="O67" s="33">
        <f t="shared" ref="O67" si="4">IFERROR(N67*12/H67,"")</f>
        <v>0.10222222222222223</v>
      </c>
      <c r="P67" s="34"/>
      <c r="Q67" s="35">
        <f>L67/H67</f>
        <v>0.78192592592592591</v>
      </c>
      <c r="R67" s="36">
        <f>H67-L67</f>
        <v>58880</v>
      </c>
      <c r="S67" s="37"/>
      <c r="T67" s="31"/>
      <c r="U67" s="38"/>
      <c r="V67" s="31"/>
      <c r="W67" s="38"/>
    </row>
    <row r="69" spans="1:30">
      <c r="B69" s="61" t="s">
        <v>39</v>
      </c>
      <c r="C69" s="61"/>
      <c r="D69" s="61"/>
      <c r="E69" s="61"/>
      <c r="F69" s="61"/>
      <c r="G69" s="61"/>
      <c r="H69" s="62">
        <f>SUBTOTAL(9,H17:H66)</f>
        <v>270000</v>
      </c>
      <c r="I69" s="61"/>
      <c r="J69" s="61"/>
      <c r="K69" s="61"/>
      <c r="L69" s="63">
        <f>SUBTOTAL(9,L17:L66)</f>
        <v>211120</v>
      </c>
      <c r="M69" s="63">
        <f>SUBTOTAL(9,M17:M66)</f>
        <v>702</v>
      </c>
      <c r="N69" s="63">
        <f>SUBTOTAL(9,N17:N66)</f>
        <v>2300</v>
      </c>
      <c r="O69" s="61"/>
    </row>
    <row r="73" spans="1:30" ht="15" thickBot="1"/>
    <row r="74" spans="1:30" s="9" customFormat="1" ht="14.25" customHeight="1" thickTop="1">
      <c r="A74" s="76" t="s">
        <v>40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9" customFormat="1" ht="14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9" customFormat="1" ht="14.25" customHeight="1" thickBo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ht="15" thickTop="1"/>
  </sheetData>
  <sheetProtection algorithmName="SHA-512" hashValue="oWgAER+uHgakhDbvL3zQYq4hqWc8NWLEvyqIkqUUsv3f7z1foEcDzlwJTLP+RNzUWQ3LAWP3yr4BSu7qnONz8w==" saltValue="G4D/p4+XDOkTJyRtk4atmA==" spinCount="100000" sheet="1" insertRows="0" selectLockedCells="1" autoFilter="0"/>
  <protectedRanges>
    <protectedRange sqref="A1:W7" name="Range4"/>
    <protectedRange sqref="B11:U12" name="Range3"/>
    <protectedRange sqref="B15:W16" name="Range2"/>
    <protectedRange algorithmName="SHA-512" hashValue="s6N6M71Nde5auXYdWEYYRGXg91Kcili9JqUSxVvuao77NhKL6QZqGtaFLXCn+cnHlY4PzQwJzYg4sdMC00cU5w==" saltValue="0SaNnCuOg78yQ2poAAF9og==" spinCount="100000" sqref="R13:U14" name="Calcs_5" securityDescriptor="O:WDG:WDD:(A;;CC;;;S-1-5-21-1375160936-228774135-2389550488-1396)"/>
  </protectedRanges>
  <autoFilter ref="B16:N16" xr:uid="{0F08D08A-4F00-4D43-B22D-10A3EFBF2E81}"/>
  <mergeCells count="12">
    <mergeCell ref="A74:U76"/>
    <mergeCell ref="M2:T4"/>
    <mergeCell ref="D2:L4"/>
    <mergeCell ref="B15:O15"/>
    <mergeCell ref="B11:U11"/>
    <mergeCell ref="B12:U12"/>
    <mergeCell ref="C9:F9"/>
    <mergeCell ref="J9:L9"/>
    <mergeCell ref="H9:I9"/>
    <mergeCell ref="N9:S9"/>
    <mergeCell ref="Q15:W15"/>
    <mergeCell ref="A6:W7"/>
  </mergeCells>
  <conditionalFormatting sqref="U13">
    <cfRule type="cellIs" dxfId="3" priority="7" operator="between">
      <formula>$L$67</formula>
      <formula>$L$67*95%</formula>
    </cfRule>
    <cfRule type="cellIs" dxfId="2" priority="8" stopIfTrue="1" operator="greaterThanOrEqual">
      <formula>$L$67</formula>
    </cfRule>
    <cfRule type="cellIs" dxfId="1" priority="9" stopIfTrue="1" operator="lessThan">
      <formula>$L$67</formula>
    </cfRule>
  </conditionalFormatting>
  <conditionalFormatting sqref="P17:P66">
    <cfRule type="cellIs" dxfId="0" priority="2" operator="greaterThan">
      <formula>0.000001</formula>
    </cfRule>
  </conditionalFormatting>
  <conditionalFormatting sqref="P17:P66">
    <cfRule type="iconSet" priority="1">
      <iconSet showValue="0">
        <cfvo type="percent" val="0"/>
        <cfvo type="num" val="0.95"/>
        <cfvo type="num" val="1"/>
      </iconSet>
    </cfRule>
  </conditionalFormatting>
  <dataValidations count="2">
    <dataValidation type="list" allowBlank="1" showInputMessage="1" showErrorMessage="1" promptTitle="HMO" prompt="Is the property a House of Multiple Occupation?" sqref="F17:F66" xr:uid="{83C762C2-23A6-4459-83B2-499D3B39CCCF}">
      <formula1>"Yes,No"</formula1>
    </dataValidation>
    <dataValidation type="list" allowBlank="1" showInputMessage="1" showErrorMessage="1" promptTitle="Multi-Unit Freehold" prompt="Does the property comprise two or more units in a single freehold block?" sqref="G17:G66" xr:uid="{D350A3AF-537D-4603-A4FE-809E9A7E0A5A}">
      <formula1>"Yes,No"</formula1>
    </dataValidation>
  </dataValidations>
  <pageMargins left="0.7" right="0.7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6"/>
  <sheetViews>
    <sheetView workbookViewId="0">
      <selection activeCell="G7" sqref="G7"/>
    </sheetView>
  </sheetViews>
  <sheetFormatPr defaultRowHeight="15"/>
  <cols>
    <col min="2" max="2" width="17.28515625" customWidth="1"/>
    <col min="3" max="3" width="20.140625" customWidth="1"/>
    <col min="7" max="7" width="9.7109375" customWidth="1"/>
    <col min="8" max="8" width="10.140625" customWidth="1"/>
    <col min="9" max="9" width="13.7109375" customWidth="1"/>
    <col min="11" max="11" width="9.85546875" customWidth="1"/>
    <col min="12" max="12" width="15.42578125" customWidth="1"/>
    <col min="13" max="13" width="12.42578125" customWidth="1"/>
    <col min="20" max="20" width="13.5703125" customWidth="1"/>
    <col min="21" max="21" width="11.28515625" customWidth="1"/>
  </cols>
  <sheetData>
    <row r="2" spans="1:21" ht="15.75" thickBot="1"/>
    <row r="3" spans="1:21" s="10" customFormat="1" ht="18.75" thickBot="1">
      <c r="B3" s="84" t="s">
        <v>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Q3" s="96" t="s">
        <v>13</v>
      </c>
      <c r="R3" s="97"/>
      <c r="S3" s="97"/>
      <c r="T3" s="97"/>
      <c r="U3" s="98"/>
    </row>
    <row r="4" spans="1:21" s="12" customFormat="1" ht="32.25" thickBot="1">
      <c r="B4" s="13" t="s">
        <v>14</v>
      </c>
      <c r="C4" s="14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 t="s">
        <v>22</v>
      </c>
      <c r="K4" s="15" t="s">
        <v>23</v>
      </c>
      <c r="L4" s="15" t="s">
        <v>24</v>
      </c>
      <c r="M4" s="15" t="s">
        <v>25</v>
      </c>
      <c r="N4" s="15" t="s">
        <v>26</v>
      </c>
      <c r="O4" s="16" t="s">
        <v>27</v>
      </c>
      <c r="P4" s="17"/>
      <c r="Q4" s="18" t="s">
        <v>28</v>
      </c>
      <c r="R4" s="19" t="s">
        <v>29</v>
      </c>
      <c r="S4" s="20" t="s">
        <v>30</v>
      </c>
      <c r="T4" s="19" t="s">
        <v>31</v>
      </c>
      <c r="U4" s="19" t="s">
        <v>32</v>
      </c>
    </row>
    <row r="5" spans="1:21" s="10" customFormat="1" ht="23.25" thickBot="1">
      <c r="A5" s="41" t="s">
        <v>41</v>
      </c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46</v>
      </c>
      <c r="H5" s="21">
        <v>400000</v>
      </c>
      <c r="I5" s="42" t="s">
        <v>47</v>
      </c>
      <c r="J5" s="21">
        <v>350000</v>
      </c>
      <c r="K5" s="43" t="s">
        <v>48</v>
      </c>
      <c r="L5" s="21">
        <v>125000</v>
      </c>
      <c r="M5" s="44">
        <v>327.08</v>
      </c>
      <c r="N5" s="21">
        <v>1100</v>
      </c>
      <c r="O5" s="48">
        <f t="shared" ref="O5:O6" si="0">IFERROR(N5*12/H5,"")</f>
        <v>3.3000000000000002E-2</v>
      </c>
      <c r="P5" s="22"/>
      <c r="Q5" s="23">
        <f t="shared" ref="Q5:Q6" si="1">IFERROR(L5/H5,"")</f>
        <v>0.3125</v>
      </c>
      <c r="R5" s="21">
        <f t="shared" ref="R5:R6" si="2">IF(H5="","",H5-L5)</f>
        <v>275000</v>
      </c>
      <c r="S5" s="45" t="s">
        <v>49</v>
      </c>
      <c r="T5" s="46">
        <v>3.1399999999999997E-2</v>
      </c>
      <c r="U5" s="47">
        <v>43922</v>
      </c>
    </row>
    <row r="6" spans="1:21" ht="29.25" customHeight="1">
      <c r="A6" s="41" t="s">
        <v>41</v>
      </c>
      <c r="B6" s="41" t="s">
        <v>50</v>
      </c>
      <c r="C6" s="42" t="s">
        <v>51</v>
      </c>
      <c r="D6" s="42" t="s">
        <v>52</v>
      </c>
      <c r="E6" s="42">
        <v>3</v>
      </c>
      <c r="F6" s="42" t="s">
        <v>46</v>
      </c>
      <c r="G6" s="42" t="s">
        <v>46</v>
      </c>
      <c r="H6" s="21">
        <v>250000</v>
      </c>
      <c r="I6" s="42" t="s">
        <v>53</v>
      </c>
      <c r="J6" s="21">
        <v>185000</v>
      </c>
      <c r="K6" s="43" t="s">
        <v>54</v>
      </c>
      <c r="L6" s="21">
        <v>100000</v>
      </c>
      <c r="M6" s="44">
        <v>291</v>
      </c>
      <c r="N6" s="21">
        <v>900</v>
      </c>
      <c r="O6" s="48">
        <f t="shared" si="0"/>
        <v>4.3200000000000002E-2</v>
      </c>
      <c r="Q6" s="49">
        <f t="shared" si="1"/>
        <v>0.4</v>
      </c>
      <c r="R6" s="21">
        <f t="shared" si="2"/>
        <v>150000</v>
      </c>
      <c r="S6" s="45" t="s">
        <v>55</v>
      </c>
      <c r="T6" s="46">
        <v>0.04</v>
      </c>
      <c r="U6" s="47" t="s">
        <v>56</v>
      </c>
    </row>
  </sheetData>
  <mergeCells count="2">
    <mergeCell ref="B3:O3"/>
    <mergeCell ref="Q3:U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e32e55-c451-4a53-9f59-b08b30c10709">
      <UserInfo>
        <DisplayName>Tyler Jobson</DisplayName>
        <AccountId>167</AccountId>
        <AccountType/>
      </UserInfo>
      <UserInfo>
        <DisplayName>Katie Hayes</DisplayName>
        <AccountId>191</AccountId>
        <AccountType/>
      </UserInfo>
    </SharedWithUsers>
    <TaxCatchAll xmlns="5ce32e55-c451-4a53-9f59-b08b30c10709" xsi:nil="true"/>
    <lcf76f155ced4ddcb4097134ff3c332f xmlns="3d6ece5e-4c3f-43cc-a3f4-26360278ace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A26A6996112459DC6F2421F930655" ma:contentTypeVersion="16" ma:contentTypeDescription="Create a new document." ma:contentTypeScope="" ma:versionID="993f7994a1ffd4d521267ded961b4d5f">
  <xsd:schema xmlns:xsd="http://www.w3.org/2001/XMLSchema" xmlns:xs="http://www.w3.org/2001/XMLSchema" xmlns:p="http://schemas.microsoft.com/office/2006/metadata/properties" xmlns:ns2="3d6ece5e-4c3f-43cc-a3f4-26360278aced" xmlns:ns3="5ce32e55-c451-4a53-9f59-b08b30c10709" targetNamespace="http://schemas.microsoft.com/office/2006/metadata/properties" ma:root="true" ma:fieldsID="4b5cac22c99feb27bde99ed67f264b20" ns2:_="" ns3:_="">
    <xsd:import namespace="3d6ece5e-4c3f-43cc-a3f4-26360278aced"/>
    <xsd:import namespace="5ce32e55-c451-4a53-9f59-b08b30c10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ece5e-4c3f-43cc-a3f4-26360278a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137f0-4c90-442c-b062-7be4a7efd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32e55-c451-4a53-9f59-b08b30c10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54af933-93ca-4ede-af39-daaad87a115f}" ma:internalName="TaxCatchAll" ma:showField="CatchAllData" ma:web="5ce32e55-c451-4a53-9f59-b08b30c107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4E55A-0304-43A6-9E4E-424705AB0132}"/>
</file>

<file path=customXml/itemProps2.xml><?xml version="1.0" encoding="utf-8"?>
<ds:datastoreItem xmlns:ds="http://schemas.openxmlformats.org/officeDocument/2006/customXml" ds:itemID="{7C03EF2A-93D8-4C36-B80D-472B4D7F5EF5}"/>
</file>

<file path=customXml/itemProps3.xml><?xml version="1.0" encoding="utf-8"?>
<ds:datastoreItem xmlns:ds="http://schemas.openxmlformats.org/officeDocument/2006/customXml" ds:itemID="{2BE34A33-580C-4BF0-8A79-15264659C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Earl</dc:creator>
  <cp:keywords/>
  <dc:description/>
  <cp:lastModifiedBy/>
  <cp:revision/>
  <dcterms:created xsi:type="dcterms:W3CDTF">2014-11-06T12:54:15Z</dcterms:created>
  <dcterms:modified xsi:type="dcterms:W3CDTF">2022-07-14T08:06:32Z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0x010100879A26A6996112459DC6F2421F930655</vt:lpwstr>
  </property>
  <property fmtid="{D5CDD505-2E9C-101B-9397-08002B2CF9AE}" pid="3" name="MediaServiceImageTags">
    <vt:lpwstr/>
  </property>
</Properties>
</file>